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11340" windowHeight="6540" firstSheet="1" activeTab="1"/>
  </bookViews>
  <sheets>
    <sheet name="ago-19" sheetId="234" r:id="rId1"/>
    <sheet name="resumo-dpo" sheetId="219" r:id="rId2"/>
  </sheets>
  <definedNames>
    <definedName name="_xlnm.Print_Area" localSheetId="0">'ago-19'!$B$1:$G$185</definedName>
    <definedName name="_xlnm.Print_Titles" localSheetId="0">'ago-19'!$1:$6</definedName>
  </definedNames>
  <calcPr calcId="124519"/>
</workbook>
</file>

<file path=xl/calcChain.xml><?xml version="1.0" encoding="utf-8"?>
<calcChain xmlns="http://schemas.openxmlformats.org/spreadsheetml/2006/main">
  <c r="F196" i="234"/>
  <c r="E196"/>
  <c r="D196"/>
  <c r="C196"/>
  <c r="C197" s="1"/>
  <c r="G195"/>
  <c r="G194"/>
  <c r="G193"/>
  <c r="G192"/>
  <c r="G191"/>
  <c r="G190"/>
  <c r="F179"/>
  <c r="F197" s="1"/>
  <c r="E179"/>
  <c r="D179"/>
  <c r="D197" s="1"/>
  <c r="G178"/>
  <c r="G177"/>
  <c r="G176"/>
  <c r="G175"/>
  <c r="G174"/>
  <c r="G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F30"/>
  <c r="E30"/>
  <c r="D30"/>
  <c r="G29"/>
  <c r="G28"/>
  <c r="F25"/>
  <c r="E25"/>
  <c r="D25"/>
  <c r="G24"/>
  <c r="G23"/>
  <c r="G22"/>
  <c r="G21"/>
  <c r="G20"/>
  <c r="G19"/>
  <c r="G18"/>
  <c r="G17"/>
  <c r="G16"/>
  <c r="G15"/>
  <c r="G14"/>
  <c r="G13"/>
  <c r="G12"/>
  <c r="G11"/>
  <c r="G10"/>
  <c r="G9"/>
  <c r="G8"/>
  <c r="G196" l="1"/>
  <c r="E180"/>
  <c r="E197"/>
  <c r="F180"/>
  <c r="D180"/>
  <c r="G179"/>
  <c r="G25"/>
  <c r="I25"/>
  <c r="G30"/>
  <c r="G197" l="1"/>
  <c r="G180"/>
</calcChain>
</file>

<file path=xl/sharedStrings.xml><?xml version="1.0" encoding="utf-8"?>
<sst xmlns="http://schemas.openxmlformats.org/spreadsheetml/2006/main" count="198" uniqueCount="197">
  <si>
    <t>TÍTULOS</t>
  </si>
  <si>
    <t>MOVIMENTO DO MÊS</t>
  </si>
  <si>
    <t xml:space="preserve">SALDO PARA O </t>
  </si>
  <si>
    <t>INSCRIÇÃO</t>
  </si>
  <si>
    <t>CANCELAMENTO</t>
  </si>
  <si>
    <t>BAIXA</t>
  </si>
  <si>
    <t>MÊS SEGUINTE</t>
  </si>
  <si>
    <t>RESTOS A PAGAR</t>
  </si>
  <si>
    <t xml:space="preserve">      RESTOS A PAGAR 2002</t>
  </si>
  <si>
    <t xml:space="preserve">      SUB TOTAL</t>
  </si>
  <si>
    <t>DEPÓSITOS</t>
  </si>
  <si>
    <t xml:space="preserve">      RESTOS A PAGAR 2003</t>
  </si>
  <si>
    <t xml:space="preserve">      RESTOS A PAGAR 2004</t>
  </si>
  <si>
    <t xml:space="preserve">      RESTOS A PAGAR 2005</t>
  </si>
  <si>
    <t xml:space="preserve">      RESTOS A PAGAR 2006</t>
  </si>
  <si>
    <t>TOTAL</t>
  </si>
  <si>
    <t xml:space="preserve">      RESTOS A PAGAR 2007</t>
  </si>
  <si>
    <t>SALDO DO</t>
  </si>
  <si>
    <t>SERVIÇOS DA DÍVIDA A PAGAR</t>
  </si>
  <si>
    <t xml:space="preserve">      RESTOS A PAGAR 2008</t>
  </si>
  <si>
    <t xml:space="preserve"> </t>
  </si>
  <si>
    <t>Cartão Benefício - Facesp</t>
  </si>
  <si>
    <t>Stap - Aesp - Odonto Assistência</t>
  </si>
  <si>
    <t xml:space="preserve">      RESTOS A PAGAR 2009</t>
  </si>
  <si>
    <t>Mês anterior</t>
  </si>
  <si>
    <t>Cauções em Moeda Corrente</t>
  </si>
  <si>
    <t>Cauções em Moeda Corrente - FMTT</t>
  </si>
  <si>
    <t>I.N.S.S.</t>
  </si>
  <si>
    <t>Sindicato Trab. Adm. Publ. Mun. Guarulhos</t>
  </si>
  <si>
    <t>RSPP - Previdência Privada</t>
  </si>
  <si>
    <t>Retenção INSS</t>
  </si>
  <si>
    <t>Retenção Trib. Federais-CSLL-Cofins-PIS/Pasep</t>
  </si>
  <si>
    <t>Empréstimos Banco do Brasil S.A.</t>
  </si>
  <si>
    <t>Empréstimos Caixa Econômica Federal</t>
  </si>
  <si>
    <t>A.S.M.G. / Med-Tour</t>
  </si>
  <si>
    <t>A.S.M.G. / Samcil</t>
  </si>
  <si>
    <t>Empréstimos Banco Cruzeiro do Sul S.A.</t>
  </si>
  <si>
    <t>Empréstimos Banco BMG S.A.</t>
  </si>
  <si>
    <t>I.P.F.P.M.G - Saúde</t>
  </si>
  <si>
    <t>A F G./Unimed Saúde</t>
  </si>
  <si>
    <t>Iprem-Inst. De Previdência do Município de SP</t>
  </si>
  <si>
    <t>Afg - Mensalidade</t>
  </si>
  <si>
    <t>Pensão Alimenticia</t>
  </si>
  <si>
    <t>Juizo 8ª V.F.C. - Reisky S/A</t>
  </si>
  <si>
    <t>Tributos Diversos</t>
  </si>
  <si>
    <t>Justiça do Trabalho</t>
  </si>
  <si>
    <t>Garantia de Instância</t>
  </si>
  <si>
    <t>Pagamentos Diversos</t>
  </si>
  <si>
    <t>Garantia de Instância - Secretaria da Saúde</t>
  </si>
  <si>
    <t>I.P.F.P.M.G. - Vale Refeição</t>
  </si>
  <si>
    <t>IPREF - Saúde Co-Participação</t>
  </si>
  <si>
    <t>Sind. Trab. - Odonto Clean</t>
  </si>
  <si>
    <t>Vale Transporte - Drh</t>
  </si>
  <si>
    <t>AFPMG-Assoc. Func. Públicos Mun. Guarulhos</t>
  </si>
  <si>
    <t>I.P.F.P.M.G. - Vale Transporte</t>
  </si>
  <si>
    <t>SAAE - Vale Refeição</t>
  </si>
  <si>
    <t>Lev.Mand.Jud. - Auto de Sequestro Consmac</t>
  </si>
  <si>
    <t>Marly Maria Paulina de Freitas</t>
  </si>
  <si>
    <t>P.M.G - Vale Refeição</t>
  </si>
  <si>
    <t>A.G.C.M.G. Assoc.das Guardas Civis Munic.Guarulhos</t>
  </si>
  <si>
    <t>PMG/Pasep</t>
  </si>
  <si>
    <t>A.S.M.G./ Seisa</t>
  </si>
  <si>
    <t>A.S.M.G. - Pró Odonto</t>
  </si>
  <si>
    <t>Mr Prizon - Guarudonto</t>
  </si>
  <si>
    <t>A.S.M.G. - Oral D Assistência Odontológica</t>
  </si>
  <si>
    <t>Honorários Advocatícios - Iof</t>
  </si>
  <si>
    <t>Benfix - Assistencia Médica</t>
  </si>
  <si>
    <t>Capemisa Seguradora de Vida e Previdência SA.</t>
  </si>
  <si>
    <t>Vertco Seguros</t>
  </si>
  <si>
    <t>Empréstimos - Banco Daycoval S.A</t>
  </si>
  <si>
    <t>Empréstimo Banco Mercantil de Crédito SA</t>
  </si>
  <si>
    <t>Afg - Associação dos Fiscais de Guarulhos - Uniodonto</t>
  </si>
  <si>
    <t>Lude-União Seguros Administrativos</t>
  </si>
  <si>
    <t xml:space="preserve"> I.P.F.P.M.G. - Contribuição</t>
  </si>
  <si>
    <t>I.P.F.P.M.G. - Financiamento</t>
  </si>
  <si>
    <t>Pleiâdes Clube Aquático - Rett S/C Ltda.</t>
  </si>
  <si>
    <t>Asmg/HBC - Hospital Bom Clima - Saúde</t>
  </si>
  <si>
    <t>A.E.M.G.- Assoc.dos Educadores Municipais de Guarulhos</t>
  </si>
  <si>
    <t>A N.S.P.M.-Prés-Dental-Assistência Odontológica</t>
  </si>
  <si>
    <t xml:space="preserve">      RESTOS A PAGAR 2010</t>
  </si>
  <si>
    <t>ASMG - Oral Health Assistência Odontológica</t>
  </si>
  <si>
    <t>AGCMG - Med Tour Adm.Benefícios</t>
  </si>
  <si>
    <t>Nilnella Training Idiomas Ltda</t>
  </si>
  <si>
    <t>Auguri Curso de Idiomas Ltda</t>
  </si>
  <si>
    <t>Centro Cultural N.Senhora de Fátima Ltda</t>
  </si>
  <si>
    <t>HBC Saúde STAP</t>
  </si>
  <si>
    <t>Instituto De Previdência De Santo André</t>
  </si>
  <si>
    <t xml:space="preserve">      RESTOS A PAGAR 2011</t>
  </si>
  <si>
    <t>Bradesco Vida E Previdência</t>
  </si>
  <si>
    <t xml:space="preserve">      RESTOS A PAGAR 2012</t>
  </si>
  <si>
    <t>DEMONSTRATIVO DA DÍVIDA FLUTUANTE</t>
  </si>
  <si>
    <t xml:space="preserve"> Associação Servidores Municipais de Guarulhos </t>
  </si>
  <si>
    <t>Escola de Idiomas Blarney Stone</t>
  </si>
  <si>
    <t>APSP - SP Associação Profis. Da Segurança Pública de São Paulo</t>
  </si>
  <si>
    <t>Associação dos Profissionais de Odontologia da PMG - APOPG</t>
  </si>
  <si>
    <t>Acordo INFRAERO/GRU - Desapropriação Jardim Novo Portugal</t>
  </si>
  <si>
    <t>Banco do Povo Paulista - Bonus Por</t>
  </si>
  <si>
    <t xml:space="preserve">      RESTOS A PAGAR 2013</t>
  </si>
  <si>
    <t>Retenção ISS</t>
  </si>
  <si>
    <t>Cauções em Moeda Corrente - Rentabilidade de Aplicação Financeira</t>
  </si>
  <si>
    <t>SUB TOTAL</t>
  </si>
  <si>
    <t xml:space="preserve">      RESTOS A PAGAR 2014</t>
  </si>
  <si>
    <t>Beneficio Locação Social</t>
  </si>
  <si>
    <t>Instituto de Previdência Dos Servidores Municipais de Diadema</t>
  </si>
  <si>
    <t>HBC - Hospital Bom Clima - Saúde</t>
  </si>
  <si>
    <t>Empréstimos Banco Bonsucesso S.A</t>
  </si>
  <si>
    <t>Empréstimos Banco Panamericano S/A</t>
  </si>
  <si>
    <t>A.G.C.M.G HBC SAUDE - GCM</t>
  </si>
  <si>
    <t xml:space="preserve">      RESTOS A PAGAR 2015</t>
  </si>
  <si>
    <t>Convênio Farmacêutico - Sindicato Adm Publica</t>
  </si>
  <si>
    <t xml:space="preserve">      RESTOS A PAGAR 2016</t>
  </si>
  <si>
    <t xml:space="preserve">       RESTOS  A PAGAR 2016</t>
  </si>
  <si>
    <t>Instituto Nacional de Securidade Social - Educação</t>
  </si>
  <si>
    <t>Associação dos Servidores Munic.de Guarulhos - Educação</t>
  </si>
  <si>
    <t>I.P.F.P.M.G - Contribuição - Educação</t>
  </si>
  <si>
    <t>Sindicato Trab.Ad.Públ.Mun.Guarulhos - Educação</t>
  </si>
  <si>
    <t>R.S.P.P. - Previdência Privada - Educação</t>
  </si>
  <si>
    <t>Empréstimos Banco do Brasil S.A - Educação</t>
  </si>
  <si>
    <t>Empréstimos Caixa Econômica Federal - Educação</t>
  </si>
  <si>
    <t>A.S.M.G / Med Tour - Educação</t>
  </si>
  <si>
    <t>A.S.M.G / Samcil - Educação</t>
  </si>
  <si>
    <t>Empréstimos Banco Cruzeiro do Sul S.A - Educação</t>
  </si>
  <si>
    <t>Empréstimos Banco BMG  S.A - Educação</t>
  </si>
  <si>
    <t>I.P.F.M.G. - Saúde - Educação</t>
  </si>
  <si>
    <t>A.F.G - Unimed Saúde / Educação</t>
  </si>
  <si>
    <t>A.G.C.M.G HBC Saúde - Guarda Civil Metropolitana - Educação</t>
  </si>
  <si>
    <t>A.F.G - Mensalidade - Educação</t>
  </si>
  <si>
    <t>Empréstimos Banco Daycoval S.A - Educação</t>
  </si>
  <si>
    <t>Empréstimos Banco Panamericano S.A - Educação</t>
  </si>
  <si>
    <t>IPREF - Saúde Co-Participação - Educação</t>
  </si>
  <si>
    <t>APSP- SP - Associação Prof.da Segurança Pública de S.Paulo -Educação</t>
  </si>
  <si>
    <t>Pensão Alimenticia - Educação</t>
  </si>
  <si>
    <t>AFMG - Assoc.dos Func.Públicos do Mun.de Guarulhos - Educaçao</t>
  </si>
  <si>
    <t>P.M.G - Vale Refeição - Educação</t>
  </si>
  <si>
    <t>A.G.C.M.G - Assoc.dos Guardas Civis do Munic.de Guarulhos - Educação</t>
  </si>
  <si>
    <t>A.S.M.G - Seisa - Educação</t>
  </si>
  <si>
    <t>Pleiades Clube Aquático - Rett S/C Ltda - Educação</t>
  </si>
  <si>
    <t>ASMG/HBC - Hospital Bom Clina - Saúde - Educação</t>
  </si>
  <si>
    <t>Mr Prizon - Guarudonto - Educação</t>
  </si>
  <si>
    <t>Capemisa Seguradora de Vida e Previdência SA. - Educação</t>
  </si>
  <si>
    <t>A.S.M.G  Oral D Assistência Odontológica - Educação</t>
  </si>
  <si>
    <t>A.S.M.G - Pro Odonto - Educação</t>
  </si>
  <si>
    <t>STAP- Aesp - Odonto Assistência - Educação</t>
  </si>
  <si>
    <t>A.E.M.G.- Assoc.dos Educadores Municipais de Guarulhos - Educação</t>
  </si>
  <si>
    <t>Centro Cultural Nossa Senhora de Fátima Ltda - Converse - Educação</t>
  </si>
  <si>
    <t>Banco Olé Bonsucesso Consignado S.A - Educação</t>
  </si>
  <si>
    <t>Empréstimos Banco Bradesco Financiamentos S.A</t>
  </si>
  <si>
    <t>Vale Transporte - DRH - Educação</t>
  </si>
  <si>
    <t>AFG - Porto Seguro Saúde - Odontologia</t>
  </si>
  <si>
    <t>Financeira Alfa S.A - Crédito, Financiamento e Investimentos - Educação</t>
  </si>
  <si>
    <t>Atus - Assoc.dos Prof.Concursados nas Carreiras Univ.e Tecnologicas no Serv.Público Municipal de Guarulhos</t>
  </si>
  <si>
    <t>Atus - Assoc.dos Prof.Concursados nas Carreiras Univ.e Tecnologicas no Serv.Público Municipal de Guarulhos - Educação</t>
  </si>
  <si>
    <t xml:space="preserve">Financeira Alfa S.A - Crédito, Financiamento e Investimentos </t>
  </si>
  <si>
    <t>Entidades - Restituição</t>
  </si>
  <si>
    <t>Empréstimos Banco Bradesco Financiamento S.A - Educação</t>
  </si>
  <si>
    <t>Associação dos Serv.e Trab.da Adm.Publica Municipal Direta e Indireta de Guarulhos - ASSERT Guarulhos</t>
  </si>
  <si>
    <t>Associação dos Serv.e Trab.da Adm.Publica Municipal Direta e Indireta de Guarulhos - ASSERT Guarulhos - Educação</t>
  </si>
  <si>
    <t xml:space="preserve">      RESTOS A PAGAR 2017</t>
  </si>
  <si>
    <t>fundo 110 e fichas 1723 E 1724 - ATUAL 2435 E 2436</t>
  </si>
  <si>
    <t>Luciane Mena Avilez</t>
  </si>
  <si>
    <t>Agente de Administração</t>
  </si>
  <si>
    <t>SECRETARIA DA FAZENDA - DEPARTAMENTO DA DESPESA - DIVISÃO TÉCNICA DE CONTABILIDADE</t>
  </si>
  <si>
    <t>Banco Olé Bonsucesso Consignado S.A</t>
  </si>
  <si>
    <t>Prefeitura Municipal de Guarulhos</t>
  </si>
  <si>
    <t>Saldo</t>
  </si>
  <si>
    <t>Associação dos Motoristas da Prefeitura de Guarulhoz - AMPG</t>
  </si>
  <si>
    <t>Associação dos Motoristas da Prefeitura de Guarulhoz - AMPG - Educação</t>
  </si>
  <si>
    <t>IP.F.P.M.G Financiamento - Educação</t>
  </si>
  <si>
    <t>STAP - União Farma</t>
  </si>
  <si>
    <t>STAP - União Farma - Educação</t>
  </si>
  <si>
    <t>São Paulo Previdência - SPPREV - Educação</t>
  </si>
  <si>
    <t>Banco Industrial do Brasil S/A</t>
  </si>
  <si>
    <t>Banco Industrial do Brasil S/A - Educação</t>
  </si>
  <si>
    <t>São Paulo Previdência - SPPREV</t>
  </si>
  <si>
    <t xml:space="preserve">      RESTOS A PAGAR 2018</t>
  </si>
  <si>
    <t xml:space="preserve">       RESTOS  A PAGAR 2018</t>
  </si>
  <si>
    <t>A.S.M.G. - DROGARIA 22 DE SETEMBRO</t>
  </si>
  <si>
    <t>Ressarcimento dos recursos repassados indevidamente - SAAE</t>
  </si>
  <si>
    <t>relatório - SIOP</t>
  </si>
  <si>
    <t>total quadro</t>
  </si>
  <si>
    <t>Banco Santader - Emprestimo</t>
  </si>
  <si>
    <t>Banco Santader - Emprestimo - Educação</t>
  </si>
  <si>
    <t>Banco Bradesco - Emprestimos</t>
  </si>
  <si>
    <t>Banco Bradesco - Emprestimos - Educação</t>
  </si>
  <si>
    <t>ASMG - ARM Odontologia</t>
  </si>
  <si>
    <t>ASMG - ARM Odontologia - Educação</t>
  </si>
  <si>
    <t>Sindicato dos Agentes Comunitrios de Saud da Regiao Metropolitana de SP-SINDACS</t>
  </si>
  <si>
    <t xml:space="preserve">Acerto Contábil de Receita </t>
  </si>
  <si>
    <t>Fundação Prev.Complementar do Est.São Paulo-SP-Prevcom</t>
  </si>
  <si>
    <t>Fundação Prev.Complementar do Est.São Paulo-SP-Prevcom - Educação</t>
  </si>
  <si>
    <t>AGOSTO/2019</t>
  </si>
  <si>
    <t>STCP (SF03.05.02), 11 de setembro de 2019.</t>
  </si>
  <si>
    <t>31/08/2019 - Agosto</t>
  </si>
  <si>
    <t>STCP, 23 de setembro de 2019.</t>
  </si>
  <si>
    <t>Cristiane Marques G Rodrigues</t>
  </si>
  <si>
    <t>Seç.Téc.Controle de Passivos</t>
  </si>
  <si>
    <t>DÍVIDA FLUTUANTE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</si>
</sst>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5">
    <font>
      <sz val="10"/>
      <name val="Arial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FF0000"/>
      <name val="Arial"/>
      <family val="2"/>
    </font>
    <font>
      <sz val="9"/>
      <name val="Calibri"/>
      <family val="2"/>
      <scheme val="minor"/>
    </font>
    <font>
      <sz val="12"/>
      <name val="Arial"/>
      <family val="2"/>
    </font>
    <font>
      <sz val="8"/>
      <name val="Calibri"/>
      <family val="2"/>
      <scheme val="minor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4">
    <xf numFmtId="0" fontId="0" fillId="0" borderId="0" xfId="0"/>
    <xf numFmtId="0" fontId="2" fillId="0" borderId="0" xfId="0" applyFont="1" applyFill="1"/>
    <xf numFmtId="0" fontId="2" fillId="0" borderId="0" xfId="0" applyFont="1" applyFill="1" applyAlignment="1"/>
    <xf numFmtId="4" fontId="2" fillId="0" borderId="0" xfId="0" applyNumberFormat="1" applyFont="1" applyFill="1" applyAlignment="1"/>
    <xf numFmtId="0" fontId="4" fillId="0" borderId="0" xfId="0" applyFont="1" applyFill="1" applyAlignment="1"/>
    <xf numFmtId="0" fontId="4" fillId="0" borderId="0" xfId="0" applyFont="1" applyFill="1"/>
    <xf numFmtId="4" fontId="2" fillId="0" borderId="0" xfId="0" applyNumberFormat="1" applyFont="1" applyFill="1"/>
    <xf numFmtId="0" fontId="2" fillId="0" borderId="0" xfId="0" applyFont="1" applyFill="1" applyAlignment="1">
      <alignment horizontal="left" indent="3"/>
    </xf>
    <xf numFmtId="0" fontId="6" fillId="0" borderId="0" xfId="0" applyFont="1" applyFill="1" applyAlignment="1">
      <alignment horizontal="left" indent="3"/>
    </xf>
    <xf numFmtId="164" fontId="2" fillId="0" borderId="0" xfId="1" applyFont="1" applyFill="1" applyAlignment="1"/>
    <xf numFmtId="4" fontId="2" fillId="0" borderId="0" xfId="0" applyNumberFormat="1" applyFont="1" applyFill="1" applyAlignment="1">
      <alignment horizontal="left" indent="3"/>
    </xf>
    <xf numFmtId="164" fontId="2" fillId="0" borderId="0" xfId="1" applyFont="1" applyFill="1" applyAlignment="1">
      <alignment horizontal="left" indent="3"/>
    </xf>
    <xf numFmtId="0" fontId="2" fillId="0" borderId="0" xfId="0" applyFont="1" applyFill="1" applyAlignment="1">
      <alignment vertical="center"/>
    </xf>
    <xf numFmtId="164" fontId="2" fillId="0" borderId="0" xfId="1" applyFont="1" applyFill="1"/>
    <xf numFmtId="43" fontId="2" fillId="0" borderId="0" xfId="0" applyNumberFormat="1" applyFont="1" applyFill="1" applyAlignment="1">
      <alignment horizontal="left" indent="3"/>
    </xf>
    <xf numFmtId="164" fontId="4" fillId="0" borderId="0" xfId="1" applyFont="1" applyFill="1" applyAlignment="1"/>
    <xf numFmtId="164" fontId="4" fillId="0" borderId="0" xfId="1" applyFont="1" applyFill="1"/>
    <xf numFmtId="4" fontId="2" fillId="0" borderId="0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vertical="center"/>
    </xf>
    <xf numFmtId="4" fontId="4" fillId="0" borderId="1" xfId="0" applyNumberFormat="1" applyFont="1" applyFill="1" applyBorder="1" applyAlignment="1">
      <alignment vertical="center"/>
    </xf>
    <xf numFmtId="164" fontId="2" fillId="0" borderId="0" xfId="1" applyFont="1" applyFill="1" applyAlignment="1">
      <alignment vertical="center"/>
    </xf>
    <xf numFmtId="4" fontId="2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4" fontId="4" fillId="0" borderId="2" xfId="0" applyNumberFormat="1" applyFont="1" applyFill="1" applyBorder="1" applyAlignment="1">
      <alignment vertical="center"/>
    </xf>
    <xf numFmtId="4" fontId="4" fillId="0" borderId="3" xfId="0" applyNumberFormat="1" applyFont="1" applyFill="1" applyBorder="1" applyAlignment="1">
      <alignment vertical="center"/>
    </xf>
    <xf numFmtId="4" fontId="2" fillId="0" borderId="5" xfId="0" applyNumberFormat="1" applyFont="1" applyFill="1" applyBorder="1" applyAlignment="1">
      <alignment vertical="center"/>
    </xf>
    <xf numFmtId="4" fontId="9" fillId="0" borderId="1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164" fontId="2" fillId="0" borderId="0" xfId="1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4" fontId="9" fillId="2" borderId="1" xfId="0" applyNumberFormat="1" applyFont="1" applyFill="1" applyBorder="1" applyAlignment="1">
      <alignment vertical="center"/>
    </xf>
    <xf numFmtId="164" fontId="4" fillId="0" borderId="0" xfId="1" applyFont="1" applyFill="1" applyAlignment="1">
      <alignment horizontal="left" indent="3"/>
    </xf>
    <xf numFmtId="164" fontId="8" fillId="0" borderId="0" xfId="1" applyFont="1" applyFill="1" applyAlignment="1">
      <alignment horizontal="left" indent="3"/>
    </xf>
    <xf numFmtId="164" fontId="7" fillId="0" borderId="0" xfId="1" applyFont="1" applyFill="1" applyAlignment="1">
      <alignment horizontal="left" indent="3"/>
    </xf>
    <xf numFmtId="4" fontId="4" fillId="0" borderId="0" xfId="0" applyNumberFormat="1" applyFont="1" applyFill="1" applyAlignment="1">
      <alignment vertical="center"/>
    </xf>
    <xf numFmtId="164" fontId="2" fillId="0" borderId="1" xfId="1" applyFont="1" applyFill="1" applyBorder="1" applyAlignment="1">
      <alignment vertical="center"/>
    </xf>
    <xf numFmtId="4" fontId="4" fillId="4" borderId="1" xfId="0" applyNumberFormat="1" applyFont="1" applyFill="1" applyBorder="1" applyAlignment="1">
      <alignment horizontal="right" vertical="center"/>
    </xf>
    <xf numFmtId="0" fontId="4" fillId="2" borderId="7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center"/>
    </xf>
    <xf numFmtId="4" fontId="4" fillId="2" borderId="0" xfId="0" applyNumberFormat="1" applyFont="1" applyFill="1" applyAlignment="1"/>
    <xf numFmtId="164" fontId="4" fillId="2" borderId="0" xfId="1" applyFont="1" applyFill="1" applyAlignment="1"/>
    <xf numFmtId="0" fontId="4" fillId="2" borderId="0" xfId="0" applyFont="1" applyFill="1" applyAlignment="1"/>
    <xf numFmtId="0" fontId="9" fillId="0" borderId="0" xfId="0" applyFont="1" applyFill="1" applyAlignment="1">
      <alignment horizontal="left" indent="3"/>
    </xf>
    <xf numFmtId="164" fontId="9" fillId="0" borderId="0" xfId="1" applyFont="1" applyFill="1" applyAlignment="1">
      <alignment horizontal="left" indent="3"/>
    </xf>
    <xf numFmtId="165" fontId="3" fillId="0" borderId="0" xfId="1" applyNumberFormat="1" applyFont="1" applyFill="1" applyBorder="1"/>
    <xf numFmtId="165" fontId="3" fillId="0" borderId="0" xfId="1" applyNumberFormat="1" applyFont="1" applyFill="1" applyBorder="1" applyAlignment="1"/>
    <xf numFmtId="165" fontId="5" fillId="2" borderId="0" xfId="1" applyNumberFormat="1" applyFont="1" applyFill="1" applyBorder="1" applyAlignment="1"/>
    <xf numFmtId="165" fontId="5" fillId="0" borderId="0" xfId="1" applyNumberFormat="1" applyFont="1" applyFill="1" applyBorder="1" applyAlignment="1"/>
    <xf numFmtId="165" fontId="10" fillId="3" borderId="9" xfId="1" applyNumberFormat="1" applyFont="1" applyFill="1" applyBorder="1" applyAlignment="1">
      <alignment wrapText="1"/>
    </xf>
    <xf numFmtId="165" fontId="5" fillId="0" borderId="0" xfId="1" applyNumberFormat="1" applyFont="1" applyFill="1" applyAlignment="1">
      <alignment horizontal="center"/>
    </xf>
    <xf numFmtId="165" fontId="3" fillId="0" borderId="0" xfId="1" applyNumberFormat="1" applyFont="1" applyFill="1"/>
    <xf numFmtId="0" fontId="3" fillId="0" borderId="0" xfId="1" applyNumberFormat="1" applyFont="1" applyFill="1" applyBorder="1" applyAlignment="1">
      <alignment horizontal="left" indent="3"/>
    </xf>
    <xf numFmtId="0" fontId="9" fillId="0" borderId="0" xfId="1" applyNumberFormat="1" applyFont="1" applyFill="1" applyBorder="1" applyAlignment="1">
      <alignment horizontal="left" indent="3"/>
    </xf>
    <xf numFmtId="0" fontId="3" fillId="0" borderId="0" xfId="1" applyNumberFormat="1" applyFont="1" applyFill="1" applyAlignment="1"/>
    <xf numFmtId="0" fontId="2" fillId="0" borderId="0" xfId="1" applyNumberFormat="1" applyFont="1" applyFill="1" applyBorder="1" applyAlignment="1">
      <alignment horizontal="center"/>
    </xf>
    <xf numFmtId="0" fontId="4" fillId="0" borderId="0" xfId="1" applyNumberFormat="1" applyFont="1" applyFill="1" applyAlignment="1">
      <alignment horizontal="center" vertical="center"/>
    </xf>
    <xf numFmtId="164" fontId="2" fillId="0" borderId="0" xfId="1" applyFont="1" applyFill="1" applyBorder="1" applyAlignment="1">
      <alignment horizontal="left" indent="3"/>
    </xf>
    <xf numFmtId="0" fontId="2" fillId="0" borderId="0" xfId="0" applyFont="1" applyFill="1" applyBorder="1" applyAlignment="1">
      <alignment horizontal="left" indent="3"/>
    </xf>
    <xf numFmtId="43" fontId="2" fillId="0" borderId="0" xfId="0" applyNumberFormat="1" applyFont="1" applyFill="1" applyBorder="1" applyAlignment="1">
      <alignment horizontal="left" indent="3"/>
    </xf>
    <xf numFmtId="164" fontId="4" fillId="0" borderId="0" xfId="1" applyFont="1" applyFill="1" applyBorder="1" applyAlignment="1">
      <alignment horizontal="left" indent="3"/>
    </xf>
    <xf numFmtId="43" fontId="2" fillId="0" borderId="0" xfId="0" applyNumberFormat="1" applyFont="1" applyFill="1" applyAlignment="1">
      <alignment vertical="center" wrapText="1"/>
    </xf>
    <xf numFmtId="0" fontId="4" fillId="0" borderId="0" xfId="1" applyNumberFormat="1" applyFont="1" applyFill="1" applyAlignment="1"/>
    <xf numFmtId="4" fontId="2" fillId="0" borderId="0" xfId="0" applyNumberFormat="1" applyFont="1" applyFill="1" applyAlignment="1">
      <alignment horizontal="center"/>
    </xf>
    <xf numFmtId="0" fontId="9" fillId="0" borderId="0" xfId="1" applyNumberFormat="1" applyFont="1" applyFill="1" applyBorder="1" applyAlignment="1"/>
    <xf numFmtId="0" fontId="9" fillId="0" borderId="0" xfId="0" applyFont="1" applyFill="1" applyAlignment="1"/>
    <xf numFmtId="164" fontId="9" fillId="0" borderId="0" xfId="1" applyFont="1" applyFill="1" applyAlignment="1"/>
    <xf numFmtId="164" fontId="0" fillId="0" borderId="0" xfId="1" applyFont="1"/>
    <xf numFmtId="0" fontId="0" fillId="0" borderId="0" xfId="0" applyAlignment="1">
      <alignment horizontal="center"/>
    </xf>
    <xf numFmtId="164" fontId="12" fillId="0" borderId="0" xfId="1" applyFont="1"/>
    <xf numFmtId="0" fontId="12" fillId="0" borderId="0" xfId="0" applyFont="1" applyAlignment="1">
      <alignment horizontal="center"/>
    </xf>
    <xf numFmtId="0" fontId="12" fillId="0" borderId="0" xfId="0" applyFont="1" applyAlignment="1"/>
    <xf numFmtId="14" fontId="12" fillId="0" borderId="1" xfId="0" applyNumberFormat="1" applyFont="1" applyBorder="1" applyAlignment="1">
      <alignment horizontal="center" vertical="center"/>
    </xf>
    <xf numFmtId="164" fontId="12" fillId="0" borderId="1" xfId="1" applyFont="1" applyBorder="1" applyAlignment="1">
      <alignment vertical="center"/>
    </xf>
    <xf numFmtId="164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164" fontId="2" fillId="0" borderId="0" xfId="1" applyFont="1" applyFill="1" applyAlignment="1">
      <alignment horizontal="right" vertical="center" wrapText="1"/>
    </xf>
    <xf numFmtId="4" fontId="4" fillId="0" borderId="5" xfId="0" applyNumberFormat="1" applyFont="1" applyFill="1" applyBorder="1" applyAlignment="1">
      <alignment vertical="center"/>
    </xf>
    <xf numFmtId="0" fontId="13" fillId="0" borderId="0" xfId="0" applyFont="1" applyFill="1"/>
    <xf numFmtId="164" fontId="2" fillId="5" borderId="1" xfId="1" applyFont="1" applyFill="1" applyBorder="1" applyAlignment="1">
      <alignment vertical="center"/>
    </xf>
    <xf numFmtId="164" fontId="2" fillId="0" borderId="0" xfId="1" applyFont="1" applyFill="1" applyAlignment="1">
      <alignment horizontal="center"/>
    </xf>
    <xf numFmtId="0" fontId="4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4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left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10" fillId="3" borderId="9" xfId="1" applyNumberFormat="1" applyFont="1" applyFill="1" applyBorder="1" applyAlignment="1">
      <alignment horizontal="center" wrapText="1"/>
    </xf>
    <xf numFmtId="4" fontId="2" fillId="0" borderId="2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164" fontId="11" fillId="0" borderId="0" xfId="1" applyFont="1" applyFill="1" applyAlignment="1">
      <alignment horizontal="center" vertical="center"/>
    </xf>
    <xf numFmtId="164" fontId="2" fillId="0" borderId="0" xfId="1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49" fontId="7" fillId="0" borderId="0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266700</xdr:colOff>
      <xdr:row>0</xdr:row>
      <xdr:rowOff>66675</xdr:rowOff>
    </xdr:from>
    <xdr:to>
      <xdr:col>1</xdr:col>
      <xdr:colOff>885444</xdr:colOff>
      <xdr:row>0</xdr:row>
      <xdr:rowOff>69684</xdr:rowOff>
    </xdr:to>
    <xdr:pic>
      <xdr:nvPicPr>
        <xdr:cNvPr id="2" name="Picture 1" descr="brasã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52475" y="66675"/>
          <a:ext cx="618744" cy="30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238124</xdr:colOff>
      <xdr:row>0</xdr:row>
      <xdr:rowOff>28574</xdr:rowOff>
    </xdr:from>
    <xdr:to>
      <xdr:col>1</xdr:col>
      <xdr:colOff>918209</xdr:colOff>
      <xdr:row>0</xdr:row>
      <xdr:rowOff>29756</xdr:rowOff>
    </xdr:to>
    <xdr:pic>
      <xdr:nvPicPr>
        <xdr:cNvPr id="3" name="Picture 1" descr="brasã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3899" y="28574"/>
          <a:ext cx="680085" cy="11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0</xdr:row>
      <xdr:rowOff>28575</xdr:rowOff>
    </xdr:from>
    <xdr:to>
      <xdr:col>1</xdr:col>
      <xdr:colOff>771525</xdr:colOff>
      <xdr:row>3</xdr:row>
      <xdr:rowOff>85725</xdr:rowOff>
    </xdr:to>
    <xdr:pic>
      <xdr:nvPicPr>
        <xdr:cNvPr id="4" name="Picture 1" descr="brasã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8175" y="28575"/>
          <a:ext cx="6191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19050</xdr:rowOff>
    </xdr:from>
    <xdr:to>
      <xdr:col>1</xdr:col>
      <xdr:colOff>76200</xdr:colOff>
      <xdr:row>3</xdr:row>
      <xdr:rowOff>192157</xdr:rowOff>
    </xdr:to>
    <xdr:pic>
      <xdr:nvPicPr>
        <xdr:cNvPr id="2" name="Picture 1" descr="brasã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675" y="19050"/>
          <a:ext cx="619125" cy="5541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66674</xdr:colOff>
      <xdr:row>1</xdr:row>
      <xdr:rowOff>19050</xdr:rowOff>
    </xdr:from>
    <xdr:to>
      <xdr:col>1</xdr:col>
      <xdr:colOff>581025</xdr:colOff>
      <xdr:row>4</xdr:row>
      <xdr:rowOff>228599</xdr:rowOff>
    </xdr:to>
    <xdr:pic>
      <xdr:nvPicPr>
        <xdr:cNvPr id="3" name="Imagem 2" descr="I:\Controle e Gestao\Planejamento Orçamentario\Ale\Brasão Novo 1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6674" y="19050"/>
          <a:ext cx="1123951" cy="971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95"/>
  <sheetViews>
    <sheetView view="pageBreakPreview" topLeftCell="A177" zoomScaleSheetLayoutView="100" workbookViewId="0">
      <selection activeCell="E179" sqref="E179"/>
    </sheetView>
  </sheetViews>
  <sheetFormatPr defaultColWidth="11.42578125" defaultRowHeight="12.75"/>
  <cols>
    <col min="1" max="1" width="7.28515625" style="59" customWidth="1"/>
    <col min="2" max="2" width="37.85546875" style="37" customWidth="1"/>
    <col min="3" max="3" width="22.5703125" style="12" customWidth="1"/>
    <col min="4" max="4" width="13.5703125" style="12" bestFit="1" customWidth="1"/>
    <col min="5" max="5" width="14.28515625" style="12" customWidth="1"/>
    <col min="6" max="6" width="13.5703125" style="12" bestFit="1" customWidth="1"/>
    <col min="7" max="7" width="21.28515625" style="12" customWidth="1"/>
    <col min="8" max="8" width="4.140625" style="1" customWidth="1"/>
    <col min="9" max="9" width="19.85546875" style="13" bestFit="1" customWidth="1"/>
    <col min="10" max="10" width="20.42578125" style="13" bestFit="1" customWidth="1"/>
    <col min="11" max="12" width="18.85546875" style="13" customWidth="1"/>
    <col min="13" max="13" width="20" style="1" bestFit="1" customWidth="1"/>
    <col min="14" max="15" width="18.85546875" style="1" bestFit="1" customWidth="1"/>
    <col min="16" max="16" width="15.28515625" style="1" bestFit="1" customWidth="1"/>
    <col min="17" max="16384" width="11.42578125" style="1"/>
  </cols>
  <sheetData>
    <row r="1" spans="1:12">
      <c r="A1" s="53"/>
      <c r="B1" s="102" t="s">
        <v>161</v>
      </c>
      <c r="C1" s="102"/>
      <c r="D1" s="102"/>
      <c r="E1" s="102"/>
      <c r="F1" s="102"/>
      <c r="G1" s="102"/>
    </row>
    <row r="2" spans="1:12">
      <c r="A2" s="53"/>
      <c r="B2" s="102" t="s">
        <v>90</v>
      </c>
      <c r="C2" s="102"/>
      <c r="D2" s="102"/>
      <c r="E2" s="102"/>
      <c r="F2" s="102"/>
      <c r="G2" s="102"/>
    </row>
    <row r="3" spans="1:12">
      <c r="A3" s="53"/>
      <c r="B3" s="103" t="s">
        <v>190</v>
      </c>
      <c r="C3" s="103"/>
      <c r="D3" s="103"/>
      <c r="E3" s="103"/>
      <c r="F3" s="103"/>
      <c r="G3" s="103"/>
    </row>
    <row r="4" spans="1:12" ht="14.45" customHeight="1">
      <c r="A4" s="53"/>
      <c r="B4" s="31"/>
      <c r="C4" s="17"/>
      <c r="D4" s="26"/>
      <c r="E4" s="26"/>
      <c r="F4" s="26"/>
      <c r="G4" s="17"/>
    </row>
    <row r="5" spans="1:12">
      <c r="A5" s="53"/>
      <c r="B5" s="104" t="s">
        <v>0</v>
      </c>
      <c r="C5" s="18" t="s">
        <v>17</v>
      </c>
      <c r="D5" s="106" t="s">
        <v>1</v>
      </c>
      <c r="E5" s="107"/>
      <c r="F5" s="108"/>
      <c r="G5" s="18" t="s">
        <v>2</v>
      </c>
    </row>
    <row r="6" spans="1:12">
      <c r="A6" s="53"/>
      <c r="B6" s="105"/>
      <c r="C6" s="19" t="s">
        <v>24</v>
      </c>
      <c r="D6" s="19" t="s">
        <v>3</v>
      </c>
      <c r="E6" s="19" t="s">
        <v>4</v>
      </c>
      <c r="F6" s="19" t="s">
        <v>5</v>
      </c>
      <c r="G6" s="19" t="s">
        <v>6</v>
      </c>
    </row>
    <row r="7" spans="1:12" s="2" customFormat="1" ht="12.75" customHeight="1">
      <c r="A7" s="54"/>
      <c r="B7" s="32" t="s">
        <v>7</v>
      </c>
      <c r="C7" s="20"/>
      <c r="D7" s="19"/>
      <c r="E7" s="19"/>
      <c r="F7" s="19"/>
      <c r="G7" s="19"/>
      <c r="I7" s="9"/>
      <c r="J7" s="9"/>
      <c r="K7" s="9"/>
      <c r="L7" s="9"/>
    </row>
    <row r="8" spans="1:12" s="2" customFormat="1" ht="12.95" hidden="1" customHeight="1">
      <c r="A8" s="54"/>
      <c r="B8" s="33" t="s">
        <v>8</v>
      </c>
      <c r="C8" s="21">
        <v>0</v>
      </c>
      <c r="D8" s="21">
        <v>0</v>
      </c>
      <c r="E8" s="21">
        <v>0</v>
      </c>
      <c r="F8" s="21">
        <v>0</v>
      </c>
      <c r="G8" s="21">
        <f t="shared" ref="G8:G24" si="0">C8+D8-E8-F8</f>
        <v>0</v>
      </c>
      <c r="I8" s="9"/>
      <c r="J8" s="9"/>
      <c r="K8" s="9"/>
      <c r="L8" s="9"/>
    </row>
    <row r="9" spans="1:12" s="2" customFormat="1" ht="12.95" hidden="1" customHeight="1">
      <c r="A9" s="54"/>
      <c r="B9" s="34" t="s">
        <v>11</v>
      </c>
      <c r="C9" s="22">
        <v>0</v>
      </c>
      <c r="D9" s="22">
        <v>0</v>
      </c>
      <c r="E9" s="22">
        <v>0</v>
      </c>
      <c r="F9" s="22">
        <v>0</v>
      </c>
      <c r="G9" s="22">
        <f t="shared" si="0"/>
        <v>0</v>
      </c>
      <c r="I9" s="9"/>
      <c r="J9" s="9"/>
      <c r="K9" s="9"/>
      <c r="L9" s="9"/>
    </row>
    <row r="10" spans="1:12" s="2" customFormat="1" ht="12.95" hidden="1" customHeight="1">
      <c r="A10" s="54"/>
      <c r="B10" s="33" t="s">
        <v>12</v>
      </c>
      <c r="C10" s="21">
        <v>0</v>
      </c>
      <c r="D10" s="21">
        <v>0</v>
      </c>
      <c r="E10" s="21">
        <v>0</v>
      </c>
      <c r="F10" s="21">
        <v>0</v>
      </c>
      <c r="G10" s="21">
        <f t="shared" si="0"/>
        <v>0</v>
      </c>
      <c r="I10" s="9"/>
      <c r="J10" s="9"/>
      <c r="K10" s="9"/>
      <c r="L10" s="9"/>
    </row>
    <row r="11" spans="1:12" s="2" customFormat="1" ht="12.95" hidden="1" customHeight="1">
      <c r="A11" s="54"/>
      <c r="B11" s="34" t="s">
        <v>13</v>
      </c>
      <c r="C11" s="22">
        <v>-1.6370904631912708E-11</v>
      </c>
      <c r="D11" s="22">
        <v>0</v>
      </c>
      <c r="E11" s="22">
        <v>0</v>
      </c>
      <c r="F11" s="22">
        <v>0</v>
      </c>
      <c r="G11" s="22">
        <f t="shared" si="0"/>
        <v>-1.6370904631912708E-11</v>
      </c>
      <c r="I11" s="9"/>
      <c r="J11" s="9"/>
      <c r="K11" s="9"/>
      <c r="L11" s="9"/>
    </row>
    <row r="12" spans="1:12" s="2" customFormat="1" ht="12.95" hidden="1" customHeight="1">
      <c r="A12" s="54"/>
      <c r="B12" s="33" t="s">
        <v>14</v>
      </c>
      <c r="C12" s="21">
        <v>0</v>
      </c>
      <c r="D12" s="21">
        <v>0</v>
      </c>
      <c r="E12" s="21">
        <v>0</v>
      </c>
      <c r="F12" s="21">
        <v>0</v>
      </c>
      <c r="G12" s="21">
        <f t="shared" si="0"/>
        <v>0</v>
      </c>
      <c r="I12" s="9"/>
      <c r="J12" s="9"/>
      <c r="K12" s="9"/>
      <c r="L12" s="9"/>
    </row>
    <row r="13" spans="1:12" s="2" customFormat="1" ht="12.95" hidden="1" customHeight="1">
      <c r="A13" s="54"/>
      <c r="B13" s="34" t="s">
        <v>16</v>
      </c>
      <c r="C13" s="22">
        <v>4.1909515857696533E-9</v>
      </c>
      <c r="D13" s="22">
        <v>0</v>
      </c>
      <c r="E13" s="22">
        <v>0</v>
      </c>
      <c r="F13" s="22">
        <v>0</v>
      </c>
      <c r="G13" s="22">
        <f t="shared" si="0"/>
        <v>4.1909515857696533E-9</v>
      </c>
      <c r="I13" s="9"/>
      <c r="J13" s="9"/>
      <c r="K13" s="9"/>
      <c r="L13" s="9"/>
    </row>
    <row r="14" spans="1:12" s="2" customFormat="1" ht="12.95" hidden="1" customHeight="1">
      <c r="A14" s="54"/>
      <c r="B14" s="33" t="s">
        <v>19</v>
      </c>
      <c r="C14" s="21">
        <v>-3.7252902984619141E-9</v>
      </c>
      <c r="D14" s="21">
        <v>0</v>
      </c>
      <c r="E14" s="21">
        <v>0</v>
      </c>
      <c r="F14" s="21">
        <v>0</v>
      </c>
      <c r="G14" s="21">
        <f t="shared" si="0"/>
        <v>-3.7252902984619141E-9</v>
      </c>
      <c r="I14" s="9"/>
      <c r="J14" s="9"/>
      <c r="K14" s="9"/>
      <c r="L14" s="9"/>
    </row>
    <row r="15" spans="1:12" s="2" customFormat="1" ht="12.95" hidden="1" customHeight="1">
      <c r="A15" s="54"/>
      <c r="B15" s="34" t="s">
        <v>23</v>
      </c>
      <c r="C15" s="22">
        <v>-9.3132257461547852E-10</v>
      </c>
      <c r="D15" s="22">
        <v>0</v>
      </c>
      <c r="E15" s="22">
        <v>0</v>
      </c>
      <c r="F15" s="22">
        <v>0</v>
      </c>
      <c r="G15" s="22">
        <f t="shared" si="0"/>
        <v>-9.3132257461547852E-10</v>
      </c>
      <c r="I15" s="9"/>
      <c r="J15" s="9"/>
      <c r="K15" s="9"/>
      <c r="L15" s="9"/>
    </row>
    <row r="16" spans="1:12" s="2" customFormat="1" ht="12.95" hidden="1" customHeight="1">
      <c r="A16" s="54"/>
      <c r="B16" s="33" t="s">
        <v>79</v>
      </c>
      <c r="C16" s="21">
        <v>2.9103830456733704E-11</v>
      </c>
      <c r="D16" s="21">
        <v>0</v>
      </c>
      <c r="E16" s="21">
        <v>0</v>
      </c>
      <c r="F16" s="21">
        <v>0</v>
      </c>
      <c r="G16" s="21">
        <f t="shared" si="0"/>
        <v>2.9103830456733704E-11</v>
      </c>
      <c r="I16" s="9"/>
      <c r="J16" s="9"/>
      <c r="K16" s="9"/>
      <c r="L16" s="9"/>
    </row>
    <row r="17" spans="1:13" s="2" customFormat="1" ht="12.95" hidden="1" customHeight="1">
      <c r="A17" s="54"/>
      <c r="B17" s="34" t="s">
        <v>87</v>
      </c>
      <c r="C17" s="22">
        <v>4.6566128730773926E-10</v>
      </c>
      <c r="D17" s="22">
        <v>0</v>
      </c>
      <c r="E17" s="22">
        <v>0</v>
      </c>
      <c r="F17" s="22">
        <v>0</v>
      </c>
      <c r="G17" s="22">
        <f t="shared" si="0"/>
        <v>4.6566128730773926E-10</v>
      </c>
      <c r="I17" s="9"/>
      <c r="J17" s="9"/>
      <c r="K17" s="9"/>
      <c r="L17" s="9"/>
    </row>
    <row r="18" spans="1:13" s="2" customFormat="1" ht="12.95" hidden="1" customHeight="1">
      <c r="A18" s="54"/>
      <c r="B18" s="33" t="s">
        <v>89</v>
      </c>
      <c r="C18" s="21">
        <v>-2.3283064365386963E-8</v>
      </c>
      <c r="D18" s="21">
        <v>0</v>
      </c>
      <c r="E18" s="21">
        <v>0</v>
      </c>
      <c r="F18" s="21">
        <v>0</v>
      </c>
      <c r="G18" s="21">
        <f t="shared" si="0"/>
        <v>-2.3283064365386963E-8</v>
      </c>
      <c r="I18" s="9"/>
      <c r="J18" s="9"/>
      <c r="K18" s="9"/>
      <c r="L18" s="9"/>
      <c r="M18" s="9"/>
    </row>
    <row r="19" spans="1:13" s="2" customFormat="1" ht="12.95" hidden="1" customHeight="1">
      <c r="A19" s="54"/>
      <c r="B19" s="34" t="s">
        <v>97</v>
      </c>
      <c r="C19" s="22">
        <v>2.4214386940002441E-8</v>
      </c>
      <c r="D19" s="22">
        <v>0</v>
      </c>
      <c r="E19" s="22">
        <v>0</v>
      </c>
      <c r="F19" s="30">
        <v>0</v>
      </c>
      <c r="G19" s="22">
        <f t="shared" si="0"/>
        <v>2.4214386940002441E-8</v>
      </c>
      <c r="H19" s="3"/>
      <c r="I19" s="9"/>
      <c r="J19" s="9"/>
      <c r="K19" s="9"/>
      <c r="L19" s="9"/>
      <c r="M19" s="9"/>
    </row>
    <row r="20" spans="1:13" s="2" customFormat="1" ht="12.95" customHeight="1">
      <c r="A20" s="54"/>
      <c r="B20" s="33" t="s">
        <v>101</v>
      </c>
      <c r="C20" s="21">
        <v>13870198.703000011</v>
      </c>
      <c r="D20" s="38">
        <v>0</v>
      </c>
      <c r="E20" s="38">
        <v>0</v>
      </c>
      <c r="F20" s="38">
        <v>0</v>
      </c>
      <c r="G20" s="21">
        <f t="shared" si="0"/>
        <v>13870198.703000011</v>
      </c>
      <c r="H20" s="3"/>
      <c r="I20" s="9"/>
      <c r="J20" s="9"/>
      <c r="K20" s="9"/>
      <c r="L20" s="9"/>
      <c r="M20" s="9"/>
    </row>
    <row r="21" spans="1:13" s="2" customFormat="1" ht="12.95" customHeight="1">
      <c r="A21" s="54"/>
      <c r="B21" s="34" t="s">
        <v>108</v>
      </c>
      <c r="C21" s="22">
        <v>30389287.970000006</v>
      </c>
      <c r="D21" s="30">
        <v>0</v>
      </c>
      <c r="E21" s="30">
        <v>0</v>
      </c>
      <c r="F21" s="30">
        <v>0</v>
      </c>
      <c r="G21" s="22">
        <f t="shared" si="0"/>
        <v>30389287.970000006</v>
      </c>
      <c r="H21" s="3"/>
      <c r="I21" s="9"/>
      <c r="J21" s="9"/>
      <c r="K21" s="9"/>
      <c r="L21" s="9"/>
      <c r="M21" s="9"/>
    </row>
    <row r="22" spans="1:13" s="2" customFormat="1">
      <c r="A22" s="54"/>
      <c r="B22" s="33" t="s">
        <v>110</v>
      </c>
      <c r="C22" s="21">
        <v>60161035.459999956</v>
      </c>
      <c r="D22" s="38">
        <v>0</v>
      </c>
      <c r="E22" s="38">
        <v>0</v>
      </c>
      <c r="F22" s="38">
        <v>0</v>
      </c>
      <c r="G22" s="21">
        <f t="shared" si="0"/>
        <v>60161035.459999956</v>
      </c>
      <c r="I22" s="3"/>
      <c r="J22" s="9"/>
      <c r="K22" s="9"/>
      <c r="L22" s="9"/>
      <c r="M22" s="9"/>
    </row>
    <row r="23" spans="1:13" s="2" customFormat="1">
      <c r="A23" s="54"/>
      <c r="B23" s="34" t="s">
        <v>157</v>
      </c>
      <c r="C23" s="22">
        <v>24660104.850000009</v>
      </c>
      <c r="D23" s="30">
        <v>0</v>
      </c>
      <c r="E23" s="30">
        <v>2991427.18</v>
      </c>
      <c r="F23" s="30">
        <v>67254.17</v>
      </c>
      <c r="G23" s="22">
        <f t="shared" si="0"/>
        <v>21601423.500000007</v>
      </c>
      <c r="I23" s="3"/>
      <c r="J23" s="9"/>
      <c r="K23" s="9"/>
      <c r="L23" s="9"/>
      <c r="M23" s="9"/>
    </row>
    <row r="24" spans="1:13" s="2" customFormat="1" ht="12.95" customHeight="1">
      <c r="A24" s="54"/>
      <c r="B24" s="33" t="s">
        <v>174</v>
      </c>
      <c r="C24" s="21">
        <v>22461660.389999963</v>
      </c>
      <c r="D24" s="38">
        <v>0</v>
      </c>
      <c r="E24" s="38">
        <v>4287663.59</v>
      </c>
      <c r="F24" s="38">
        <v>207105.4</v>
      </c>
      <c r="G24" s="21">
        <f t="shared" si="0"/>
        <v>17966891.399999965</v>
      </c>
      <c r="I24" s="3"/>
      <c r="J24" s="9"/>
      <c r="K24" s="9"/>
      <c r="L24" s="9"/>
      <c r="M24" s="9"/>
    </row>
    <row r="25" spans="1:13" s="50" customFormat="1" ht="12.95" customHeight="1">
      <c r="A25" s="55"/>
      <c r="B25" s="35" t="s">
        <v>9</v>
      </c>
      <c r="C25" s="23">
        <v>151542287.37299997</v>
      </c>
      <c r="D25" s="23">
        <f t="shared" ref="D25:G25" si="1">SUM(D8:D24)</f>
        <v>0</v>
      </c>
      <c r="E25" s="23">
        <f t="shared" si="1"/>
        <v>7279090.7699999996</v>
      </c>
      <c r="F25" s="23">
        <f t="shared" si="1"/>
        <v>274359.57</v>
      </c>
      <c r="G25" s="23">
        <f t="shared" si="1"/>
        <v>143988837.03299996</v>
      </c>
      <c r="H25" s="48"/>
      <c r="I25" s="49">
        <f>G24+G29</f>
        <v>17966891.399999965</v>
      </c>
      <c r="J25" s="49"/>
      <c r="K25" s="49"/>
      <c r="L25" s="49"/>
      <c r="M25" s="49"/>
    </row>
    <row r="26" spans="1:13" s="4" customFormat="1" ht="12.95" customHeight="1">
      <c r="A26" s="56"/>
      <c r="B26" s="32"/>
      <c r="C26" s="23"/>
      <c r="D26" s="27"/>
      <c r="E26" s="27"/>
      <c r="F26" s="27"/>
      <c r="G26" s="28"/>
      <c r="H26" s="15"/>
      <c r="I26" s="15"/>
      <c r="J26" s="15"/>
      <c r="K26" s="15"/>
      <c r="L26" s="15"/>
      <c r="M26" s="15"/>
    </row>
    <row r="27" spans="1:13" s="5" customFormat="1" ht="12.95" customHeight="1">
      <c r="A27" s="96" t="s">
        <v>158</v>
      </c>
      <c r="B27" s="35" t="s">
        <v>18</v>
      </c>
      <c r="C27" s="23"/>
      <c r="D27" s="23"/>
      <c r="E27" s="23"/>
      <c r="F27" s="23"/>
      <c r="G27" s="23"/>
      <c r="H27" s="16"/>
      <c r="I27" s="16"/>
      <c r="J27" s="16"/>
      <c r="K27" s="16"/>
      <c r="L27" s="16"/>
      <c r="M27" s="16"/>
    </row>
    <row r="28" spans="1:13" s="5" customFormat="1" hidden="1">
      <c r="A28" s="96"/>
      <c r="B28" s="33" t="s">
        <v>111</v>
      </c>
      <c r="C28" s="21">
        <v>0</v>
      </c>
      <c r="D28" s="21">
        <v>0</v>
      </c>
      <c r="E28" s="21">
        <v>0</v>
      </c>
      <c r="F28" s="21"/>
      <c r="G28" s="21">
        <f>C28+D28-E28-F28</f>
        <v>0</v>
      </c>
      <c r="H28" s="16"/>
      <c r="I28" s="16"/>
      <c r="J28" s="16"/>
      <c r="K28" s="16"/>
      <c r="L28" s="16"/>
      <c r="M28" s="16"/>
    </row>
    <row r="29" spans="1:13" s="5" customFormat="1" ht="12.95" customHeight="1">
      <c r="A29" s="96"/>
      <c r="B29" s="34" t="s">
        <v>175</v>
      </c>
      <c r="C29" s="22">
        <v>0</v>
      </c>
      <c r="D29" s="22">
        <v>0</v>
      </c>
      <c r="E29" s="22">
        <v>0</v>
      </c>
      <c r="F29" s="22">
        <v>0</v>
      </c>
      <c r="G29" s="22">
        <f>C29+D29-E29-F29</f>
        <v>0</v>
      </c>
      <c r="H29" s="16"/>
      <c r="I29" s="16"/>
      <c r="J29" s="16"/>
      <c r="K29" s="16"/>
      <c r="L29" s="16"/>
      <c r="M29" s="16"/>
    </row>
    <row r="30" spans="1:13">
      <c r="A30" s="96"/>
      <c r="B30" s="45" t="s">
        <v>9</v>
      </c>
      <c r="C30" s="46">
        <v>0</v>
      </c>
      <c r="D30" s="46">
        <f t="shared" ref="D30:G30" si="2">D28+D29</f>
        <v>0</v>
      </c>
      <c r="E30" s="46">
        <f t="shared" si="2"/>
        <v>0</v>
      </c>
      <c r="F30" s="46">
        <f t="shared" si="2"/>
        <v>0</v>
      </c>
      <c r="G30" s="46">
        <f t="shared" si="2"/>
        <v>0</v>
      </c>
      <c r="H30" s="13"/>
      <c r="I30" s="16"/>
      <c r="M30" s="13"/>
    </row>
    <row r="31" spans="1:13" ht="12.95" customHeight="1">
      <c r="A31" s="57"/>
      <c r="B31" s="34"/>
      <c r="C31" s="22"/>
      <c r="D31" s="22"/>
      <c r="E31" s="22"/>
      <c r="F31" s="22"/>
      <c r="G31" s="22"/>
      <c r="H31" s="13"/>
      <c r="M31" s="13"/>
    </row>
    <row r="32" spans="1:13" ht="12.95" customHeight="1">
      <c r="A32" s="57"/>
      <c r="B32" s="35" t="s">
        <v>10</v>
      </c>
      <c r="C32" s="22"/>
      <c r="D32" s="22"/>
      <c r="E32" s="22"/>
      <c r="F32" s="22"/>
      <c r="G32" s="22"/>
      <c r="H32" s="6"/>
      <c r="M32" s="13"/>
    </row>
    <row r="33" spans="1:14" s="7" customFormat="1" ht="15" customHeight="1">
      <c r="A33" s="57"/>
      <c r="B33" s="33" t="s">
        <v>25</v>
      </c>
      <c r="C33" s="21">
        <v>152978.94000000003</v>
      </c>
      <c r="D33" s="21">
        <v>0</v>
      </c>
      <c r="E33" s="21">
        <v>0</v>
      </c>
      <c r="F33" s="21">
        <v>0</v>
      </c>
      <c r="G33" s="21">
        <f t="shared" ref="G33:G98" si="3">C33+D33-E33-F33</f>
        <v>152978.94000000003</v>
      </c>
      <c r="I33" s="13"/>
      <c r="J33" s="11"/>
      <c r="K33" s="11"/>
      <c r="L33" s="11"/>
    </row>
    <row r="34" spans="1:14" s="7" customFormat="1" ht="15" customHeight="1">
      <c r="A34" s="57"/>
      <c r="B34" s="90" t="s">
        <v>27</v>
      </c>
      <c r="C34" s="22">
        <v>203580.76</v>
      </c>
      <c r="D34" s="22">
        <v>1748585.31</v>
      </c>
      <c r="E34" s="22">
        <v>0</v>
      </c>
      <c r="F34" s="29">
        <v>1752769.09</v>
      </c>
      <c r="G34" s="22">
        <f t="shared" si="3"/>
        <v>199396.97999999998</v>
      </c>
      <c r="H34" s="10"/>
      <c r="I34" s="11"/>
      <c r="J34" s="11"/>
      <c r="K34" s="11"/>
      <c r="L34" s="11"/>
    </row>
    <row r="35" spans="1:14" s="7" customFormat="1" ht="15" customHeight="1">
      <c r="A35" s="57"/>
      <c r="B35" s="33" t="s">
        <v>91</v>
      </c>
      <c r="C35" s="21">
        <v>76828.699999999531</v>
      </c>
      <c r="D35" s="21">
        <v>72625.3</v>
      </c>
      <c r="E35" s="21">
        <v>0</v>
      </c>
      <c r="F35" s="21">
        <v>73839.7</v>
      </c>
      <c r="G35" s="21">
        <f t="shared" si="3"/>
        <v>75614.299999999537</v>
      </c>
      <c r="I35" s="11"/>
      <c r="J35" s="11"/>
      <c r="K35" s="11"/>
      <c r="L35" s="11"/>
    </row>
    <row r="36" spans="1:14" s="7" customFormat="1" ht="15" customHeight="1">
      <c r="A36" s="60">
        <v>5</v>
      </c>
      <c r="B36" s="90" t="s">
        <v>72</v>
      </c>
      <c r="C36" s="22">
        <v>7.96</v>
      </c>
      <c r="D36" s="22">
        <v>-7.96</v>
      </c>
      <c r="E36" s="22">
        <v>0</v>
      </c>
      <c r="F36" s="29">
        <v>0</v>
      </c>
      <c r="G36" s="22">
        <f t="shared" si="3"/>
        <v>0</v>
      </c>
      <c r="I36" s="11"/>
      <c r="J36" s="11"/>
      <c r="K36" s="11"/>
      <c r="L36" s="11"/>
    </row>
    <row r="37" spans="1:14" s="7" customFormat="1" ht="15" customHeight="1">
      <c r="A37" s="60">
        <v>6</v>
      </c>
      <c r="B37" s="33" t="s">
        <v>73</v>
      </c>
      <c r="C37" s="21">
        <v>4938591.8500000015</v>
      </c>
      <c r="D37" s="21">
        <v>4085342.31</v>
      </c>
      <c r="E37" s="21">
        <v>0</v>
      </c>
      <c r="F37" s="21">
        <v>3946754.08</v>
      </c>
      <c r="G37" s="21">
        <f t="shared" si="3"/>
        <v>5077180.0800000019</v>
      </c>
      <c r="I37" s="11"/>
      <c r="J37" s="11"/>
      <c r="K37" s="11"/>
      <c r="L37" s="65"/>
      <c r="M37" s="66"/>
      <c r="N37" s="66"/>
    </row>
    <row r="38" spans="1:14" s="7" customFormat="1" ht="15" customHeight="1">
      <c r="A38" s="60">
        <v>7</v>
      </c>
      <c r="B38" s="90" t="s">
        <v>74</v>
      </c>
      <c r="C38" s="22">
        <v>2532.0200000000036</v>
      </c>
      <c r="D38" s="22">
        <v>1225.48</v>
      </c>
      <c r="E38" s="22">
        <v>0</v>
      </c>
      <c r="F38" s="29">
        <v>1225.48</v>
      </c>
      <c r="G38" s="22">
        <f t="shared" si="3"/>
        <v>2532.0200000000036</v>
      </c>
      <c r="I38" s="11"/>
      <c r="J38" s="11"/>
      <c r="K38" s="11"/>
      <c r="L38" s="65"/>
      <c r="M38" s="66"/>
      <c r="N38" s="66"/>
    </row>
    <row r="39" spans="1:14" s="7" customFormat="1" ht="15" customHeight="1">
      <c r="A39" s="60">
        <v>8</v>
      </c>
      <c r="B39" s="33" t="s">
        <v>28</v>
      </c>
      <c r="C39" s="21">
        <v>67453.320000000342</v>
      </c>
      <c r="D39" s="21">
        <v>98705.62</v>
      </c>
      <c r="E39" s="21">
        <v>0</v>
      </c>
      <c r="F39" s="21">
        <v>99587.06</v>
      </c>
      <c r="G39" s="21">
        <f t="shared" si="3"/>
        <v>66571.880000000354</v>
      </c>
      <c r="I39" s="11"/>
      <c r="J39" s="11"/>
      <c r="K39" s="11"/>
      <c r="L39" s="65"/>
      <c r="M39" s="67"/>
      <c r="N39" s="66"/>
    </row>
    <row r="40" spans="1:14" s="7" customFormat="1" ht="15" customHeight="1">
      <c r="A40" s="60">
        <v>9</v>
      </c>
      <c r="B40" s="90" t="s">
        <v>46</v>
      </c>
      <c r="C40" s="22">
        <v>30077.77</v>
      </c>
      <c r="D40" s="22">
        <v>0</v>
      </c>
      <c r="E40" s="22">
        <v>0</v>
      </c>
      <c r="F40" s="29">
        <v>0</v>
      </c>
      <c r="G40" s="22">
        <f t="shared" si="3"/>
        <v>30077.77</v>
      </c>
      <c r="I40" s="11"/>
      <c r="J40" s="11"/>
      <c r="K40" s="11"/>
      <c r="L40" s="65"/>
      <c r="M40" s="67"/>
      <c r="N40" s="66"/>
    </row>
    <row r="41" spans="1:14" s="7" customFormat="1" ht="15" customHeight="1">
      <c r="A41" s="60">
        <v>10</v>
      </c>
      <c r="B41" s="33" t="s">
        <v>44</v>
      </c>
      <c r="C41" s="21">
        <v>1272.07</v>
      </c>
      <c r="D41" s="21">
        <v>-1272.07</v>
      </c>
      <c r="E41" s="21">
        <v>0</v>
      </c>
      <c r="F41" s="21">
        <v>0</v>
      </c>
      <c r="G41" s="21">
        <f t="shared" si="3"/>
        <v>0</v>
      </c>
      <c r="I41" s="11"/>
      <c r="J41" s="11"/>
      <c r="K41" s="11"/>
      <c r="L41" s="65"/>
      <c r="M41" s="67"/>
      <c r="N41" s="66"/>
    </row>
    <row r="42" spans="1:14" s="7" customFormat="1" ht="15" customHeight="1">
      <c r="A42" s="60">
        <v>11</v>
      </c>
      <c r="B42" s="90" t="s">
        <v>42</v>
      </c>
      <c r="C42" s="22">
        <v>313376.86000000045</v>
      </c>
      <c r="D42" s="22">
        <v>550140.25</v>
      </c>
      <c r="E42" s="22">
        <v>0</v>
      </c>
      <c r="F42" s="29">
        <v>578837.89</v>
      </c>
      <c r="G42" s="22">
        <f t="shared" si="3"/>
        <v>284679.22000000044</v>
      </c>
      <c r="I42" s="11"/>
      <c r="J42" s="11"/>
      <c r="K42" s="11"/>
      <c r="L42" s="65"/>
      <c r="M42" s="67"/>
      <c r="N42" s="66"/>
    </row>
    <row r="43" spans="1:14" s="7" customFormat="1" ht="15" customHeight="1">
      <c r="A43" s="60">
        <v>12</v>
      </c>
      <c r="B43" s="33" t="s">
        <v>43</v>
      </c>
      <c r="C43" s="21">
        <v>113533.19999999995</v>
      </c>
      <c r="D43" s="21">
        <v>-113533.2</v>
      </c>
      <c r="E43" s="21">
        <v>0</v>
      </c>
      <c r="F43" s="21">
        <v>0</v>
      </c>
      <c r="G43" s="21">
        <f t="shared" si="3"/>
        <v>-4.3655745685100555E-11</v>
      </c>
      <c r="I43" s="11"/>
      <c r="J43" s="11"/>
      <c r="K43" s="11"/>
      <c r="L43" s="65"/>
      <c r="M43" s="67"/>
      <c r="N43" s="66"/>
    </row>
    <row r="44" spans="1:14" s="7" customFormat="1" ht="15" customHeight="1">
      <c r="A44" s="60">
        <v>13</v>
      </c>
      <c r="B44" s="90" t="s">
        <v>49</v>
      </c>
      <c r="C44" s="22">
        <v>17.849999999999817</v>
      </c>
      <c r="D44" s="22">
        <v>0</v>
      </c>
      <c r="E44" s="22">
        <v>0</v>
      </c>
      <c r="F44" s="29">
        <v>17.850000000000001</v>
      </c>
      <c r="G44" s="22">
        <f t="shared" si="3"/>
        <v>-1.8474111129762605E-13</v>
      </c>
      <c r="I44" s="11"/>
      <c r="J44" s="11"/>
      <c r="K44" s="11"/>
      <c r="L44" s="65"/>
      <c r="M44" s="67"/>
      <c r="N44" s="66"/>
    </row>
    <row r="45" spans="1:14" s="7" customFormat="1" ht="15" customHeight="1">
      <c r="A45" s="60">
        <v>14</v>
      </c>
      <c r="B45" s="33" t="s">
        <v>45</v>
      </c>
      <c r="C45" s="21">
        <v>1868.0200000000004</v>
      </c>
      <c r="D45" s="21">
        <v>0</v>
      </c>
      <c r="E45" s="21">
        <v>0</v>
      </c>
      <c r="F45" s="21">
        <v>0</v>
      </c>
      <c r="G45" s="21">
        <f t="shared" si="3"/>
        <v>1868.0200000000004</v>
      </c>
      <c r="I45" s="11"/>
      <c r="J45" s="11"/>
      <c r="K45" s="11"/>
      <c r="L45" s="65"/>
      <c r="M45" s="66"/>
      <c r="N45" s="66"/>
    </row>
    <row r="46" spans="1:14" s="7" customFormat="1" ht="15" customHeight="1">
      <c r="A46" s="60">
        <v>15</v>
      </c>
      <c r="B46" s="90" t="s">
        <v>29</v>
      </c>
      <c r="C46" s="22">
        <v>9279.3600000000042</v>
      </c>
      <c r="D46" s="22">
        <v>-7138.12</v>
      </c>
      <c r="E46" s="22">
        <v>0</v>
      </c>
      <c r="F46" s="29">
        <v>977.24</v>
      </c>
      <c r="G46" s="22">
        <f t="shared" si="3"/>
        <v>1164.0000000000043</v>
      </c>
      <c r="I46" s="11"/>
      <c r="J46" s="11"/>
      <c r="K46" s="11"/>
      <c r="L46" s="11"/>
    </row>
    <row r="47" spans="1:14" s="7" customFormat="1" ht="15" customHeight="1">
      <c r="A47" s="60">
        <v>16</v>
      </c>
      <c r="B47" s="33" t="s">
        <v>54</v>
      </c>
      <c r="C47" s="21">
        <v>98493.16000000012</v>
      </c>
      <c r="D47" s="21">
        <v>0</v>
      </c>
      <c r="E47" s="21">
        <v>0</v>
      </c>
      <c r="F47" s="21">
        <v>0</v>
      </c>
      <c r="G47" s="21">
        <f t="shared" si="3"/>
        <v>98493.16000000012</v>
      </c>
      <c r="I47" s="11"/>
      <c r="J47" s="11"/>
      <c r="K47" s="11"/>
      <c r="L47" s="11"/>
      <c r="M47" s="14"/>
    </row>
    <row r="48" spans="1:14" s="7" customFormat="1" ht="15" customHeight="1">
      <c r="A48" s="60">
        <v>17</v>
      </c>
      <c r="B48" s="90" t="s">
        <v>51</v>
      </c>
      <c r="C48" s="22">
        <v>7.7700000000000005</v>
      </c>
      <c r="D48" s="22">
        <v>-7.77</v>
      </c>
      <c r="E48" s="22">
        <v>0</v>
      </c>
      <c r="F48" s="29">
        <v>0</v>
      </c>
      <c r="G48" s="22">
        <f t="shared" si="3"/>
        <v>8.8817841970012523E-16</v>
      </c>
      <c r="I48" s="11"/>
      <c r="J48" s="11"/>
      <c r="K48" s="11"/>
      <c r="L48" s="11"/>
    </row>
    <row r="49" spans="1:12" s="7" customFormat="1" ht="15" customHeight="1">
      <c r="A49" s="60">
        <v>18</v>
      </c>
      <c r="B49" s="33" t="s">
        <v>52</v>
      </c>
      <c r="C49" s="21">
        <v>676645.46</v>
      </c>
      <c r="D49" s="21">
        <v>274102.88</v>
      </c>
      <c r="E49" s="21">
        <v>0</v>
      </c>
      <c r="F49" s="21">
        <v>860750.58</v>
      </c>
      <c r="G49" s="21">
        <f t="shared" si="3"/>
        <v>89997.760000000009</v>
      </c>
      <c r="I49" s="39"/>
      <c r="J49" s="11"/>
      <c r="K49" s="11"/>
      <c r="L49" s="11"/>
    </row>
    <row r="50" spans="1:12" s="7" customFormat="1" ht="15" customHeight="1">
      <c r="A50" s="60">
        <v>19</v>
      </c>
      <c r="B50" s="90" t="s">
        <v>55</v>
      </c>
      <c r="C50" s="22">
        <v>0</v>
      </c>
      <c r="D50" s="22">
        <v>0</v>
      </c>
      <c r="E50" s="22">
        <v>0</v>
      </c>
      <c r="F50" s="29">
        <v>0</v>
      </c>
      <c r="G50" s="22">
        <f t="shared" si="3"/>
        <v>0</v>
      </c>
      <c r="I50" s="11"/>
      <c r="J50" s="11"/>
      <c r="K50" s="11"/>
      <c r="L50" s="11"/>
    </row>
    <row r="51" spans="1:12" s="7" customFormat="1" ht="15" customHeight="1">
      <c r="A51" s="60">
        <v>20</v>
      </c>
      <c r="B51" s="33" t="s">
        <v>56</v>
      </c>
      <c r="C51" s="21">
        <v>54.98</v>
      </c>
      <c r="D51" s="21">
        <v>-54.98</v>
      </c>
      <c r="E51" s="21">
        <v>0</v>
      </c>
      <c r="F51" s="21">
        <v>0</v>
      </c>
      <c r="G51" s="21">
        <f t="shared" si="3"/>
        <v>0</v>
      </c>
      <c r="I51" s="11"/>
      <c r="J51" s="11"/>
      <c r="K51" s="11"/>
      <c r="L51" s="11"/>
    </row>
    <row r="52" spans="1:12" s="7" customFormat="1" ht="15" customHeight="1">
      <c r="A52" s="60">
        <v>21</v>
      </c>
      <c r="B52" s="90" t="s">
        <v>57</v>
      </c>
      <c r="C52" s="22">
        <v>623.97</v>
      </c>
      <c r="D52" s="22">
        <v>-623.97</v>
      </c>
      <c r="E52" s="22">
        <v>0</v>
      </c>
      <c r="F52" s="29">
        <v>0</v>
      </c>
      <c r="G52" s="22">
        <f t="shared" si="3"/>
        <v>0</v>
      </c>
      <c r="I52" s="11"/>
      <c r="J52" s="11"/>
      <c r="K52" s="11"/>
      <c r="L52" s="11"/>
    </row>
    <row r="53" spans="1:12" s="7" customFormat="1" ht="15" customHeight="1">
      <c r="A53" s="60">
        <v>22</v>
      </c>
      <c r="B53" s="33" t="s">
        <v>53</v>
      </c>
      <c r="C53" s="21">
        <v>8680</v>
      </c>
      <c r="D53" s="21">
        <v>8360</v>
      </c>
      <c r="E53" s="21">
        <v>0</v>
      </c>
      <c r="F53" s="21">
        <v>8680</v>
      </c>
      <c r="G53" s="21">
        <f t="shared" si="3"/>
        <v>8360</v>
      </c>
      <c r="I53" s="39"/>
      <c r="J53" s="11"/>
      <c r="K53" s="11"/>
      <c r="L53" s="11"/>
    </row>
    <row r="54" spans="1:12" s="7" customFormat="1" ht="15" customHeight="1">
      <c r="A54" s="60">
        <v>23</v>
      </c>
      <c r="B54" s="90" t="s">
        <v>47</v>
      </c>
      <c r="C54" s="22">
        <v>3966242.8600000031</v>
      </c>
      <c r="D54" s="22">
        <v>484379.05</v>
      </c>
      <c r="E54" s="22">
        <v>0</v>
      </c>
      <c r="F54" s="29">
        <v>2442557.9</v>
      </c>
      <c r="G54" s="22">
        <f t="shared" si="3"/>
        <v>2008064.010000003</v>
      </c>
      <c r="I54" s="11"/>
      <c r="J54" s="11"/>
      <c r="K54" s="11"/>
      <c r="L54" s="11"/>
    </row>
    <row r="55" spans="1:12" s="7" customFormat="1" ht="15" customHeight="1">
      <c r="A55" s="60"/>
      <c r="B55" s="33" t="s">
        <v>109</v>
      </c>
      <c r="C55" s="21">
        <v>0</v>
      </c>
      <c r="D55" s="21">
        <v>0</v>
      </c>
      <c r="E55" s="21">
        <v>0</v>
      </c>
      <c r="F55" s="21">
        <v>0</v>
      </c>
      <c r="G55" s="21">
        <f t="shared" si="3"/>
        <v>0</v>
      </c>
      <c r="I55" s="11"/>
      <c r="J55" s="11"/>
      <c r="K55" s="11"/>
      <c r="L55" s="11"/>
    </row>
    <row r="56" spans="1:12" s="7" customFormat="1" ht="15" customHeight="1">
      <c r="A56" s="60">
        <v>24</v>
      </c>
      <c r="B56" s="90" t="s">
        <v>58</v>
      </c>
      <c r="C56" s="22">
        <v>3987864.15</v>
      </c>
      <c r="D56" s="22">
        <v>967813.98</v>
      </c>
      <c r="E56" s="22">
        <v>0</v>
      </c>
      <c r="F56" s="29">
        <v>1799302.47</v>
      </c>
      <c r="G56" s="22">
        <f t="shared" si="3"/>
        <v>3156375.66</v>
      </c>
      <c r="I56" s="11"/>
      <c r="J56" s="11"/>
      <c r="K56" s="11"/>
      <c r="L56" s="11"/>
    </row>
    <row r="57" spans="1:12" s="7" customFormat="1" ht="15" customHeight="1">
      <c r="A57" s="60">
        <v>26</v>
      </c>
      <c r="B57" s="33" t="s">
        <v>59</v>
      </c>
      <c r="C57" s="21">
        <v>11695.329999999989</v>
      </c>
      <c r="D57" s="21">
        <v>11642.03</v>
      </c>
      <c r="E57" s="21">
        <v>0</v>
      </c>
      <c r="F57" s="21">
        <v>11695.33</v>
      </c>
      <c r="G57" s="21">
        <f t="shared" si="3"/>
        <v>11642.02999999999</v>
      </c>
      <c r="I57" s="11"/>
      <c r="J57" s="11"/>
      <c r="K57" s="11"/>
      <c r="L57" s="11"/>
    </row>
    <row r="58" spans="1:12" s="7" customFormat="1" ht="15" customHeight="1">
      <c r="A58" s="60">
        <v>27</v>
      </c>
      <c r="B58" s="90" t="s">
        <v>26</v>
      </c>
      <c r="C58" s="22">
        <v>100745.42000000001</v>
      </c>
      <c r="D58" s="22">
        <v>0</v>
      </c>
      <c r="E58" s="22">
        <v>0</v>
      </c>
      <c r="F58" s="29">
        <v>0</v>
      </c>
      <c r="G58" s="22">
        <f t="shared" si="3"/>
        <v>100745.42000000001</v>
      </c>
      <c r="I58" s="11"/>
      <c r="J58" s="11"/>
      <c r="K58" s="11"/>
      <c r="L58" s="11"/>
    </row>
    <row r="59" spans="1:12" s="7" customFormat="1" ht="15" customHeight="1">
      <c r="A59" s="60">
        <v>28</v>
      </c>
      <c r="B59" s="33" t="s">
        <v>60</v>
      </c>
      <c r="C59" s="21">
        <v>1.4264145420384011E-11</v>
      </c>
      <c r="D59" s="21">
        <v>0</v>
      </c>
      <c r="E59" s="21">
        <v>0</v>
      </c>
      <c r="F59" s="21">
        <v>0</v>
      </c>
      <c r="G59" s="21">
        <f t="shared" si="3"/>
        <v>1.4264145420384011E-11</v>
      </c>
      <c r="I59" s="11"/>
      <c r="J59" s="11"/>
      <c r="K59" s="11"/>
      <c r="L59" s="11"/>
    </row>
    <row r="60" spans="1:12" s="7" customFormat="1" ht="15" hidden="1" customHeight="1">
      <c r="A60" s="60"/>
      <c r="B60" s="90" t="s">
        <v>104</v>
      </c>
      <c r="C60" s="22">
        <v>0</v>
      </c>
      <c r="D60" s="22"/>
      <c r="E60" s="22">
        <v>0</v>
      </c>
      <c r="F60" s="29"/>
      <c r="G60" s="22">
        <f>C60+D60-E60-F60</f>
        <v>0</v>
      </c>
      <c r="I60" s="11"/>
      <c r="J60" s="11"/>
      <c r="K60" s="11"/>
      <c r="L60" s="11"/>
    </row>
    <row r="61" spans="1:12" s="7" customFormat="1" ht="15" hidden="1" customHeight="1">
      <c r="A61" s="60"/>
      <c r="B61" s="33" t="s">
        <v>153</v>
      </c>
      <c r="C61" s="21">
        <v>0</v>
      </c>
      <c r="D61" s="21"/>
      <c r="E61" s="21">
        <v>0</v>
      </c>
      <c r="F61" s="21"/>
      <c r="G61" s="21">
        <f>C61+D61-E61-F61</f>
        <v>0</v>
      </c>
      <c r="I61" s="11"/>
      <c r="J61" s="11"/>
      <c r="K61" s="11"/>
      <c r="L61" s="11"/>
    </row>
    <row r="62" spans="1:12" s="7" customFormat="1" ht="15" hidden="1" customHeight="1">
      <c r="A62" s="60">
        <v>29</v>
      </c>
      <c r="B62" s="90" t="s">
        <v>61</v>
      </c>
      <c r="C62" s="22">
        <v>2.3283064365386963E-10</v>
      </c>
      <c r="D62" s="22"/>
      <c r="E62" s="22">
        <v>0</v>
      </c>
      <c r="F62" s="29"/>
      <c r="G62" s="22">
        <f t="shared" si="3"/>
        <v>2.3283064365386963E-10</v>
      </c>
      <c r="I62" s="11"/>
      <c r="J62" s="11"/>
      <c r="K62" s="11"/>
      <c r="L62" s="11"/>
    </row>
    <row r="63" spans="1:12" s="7" customFormat="1" ht="15" customHeight="1">
      <c r="A63" s="60">
        <v>30</v>
      </c>
      <c r="B63" s="33" t="s">
        <v>48</v>
      </c>
      <c r="C63" s="21">
        <v>546.79999999999995</v>
      </c>
      <c r="D63" s="21">
        <v>0</v>
      </c>
      <c r="E63" s="21">
        <v>0</v>
      </c>
      <c r="F63" s="21">
        <v>0</v>
      </c>
      <c r="G63" s="21">
        <f t="shared" si="3"/>
        <v>546.79999999999995</v>
      </c>
      <c r="I63" s="39"/>
      <c r="J63" s="11"/>
      <c r="K63" s="11"/>
      <c r="L63" s="11"/>
    </row>
    <row r="64" spans="1:12" s="7" customFormat="1" ht="15" customHeight="1">
      <c r="A64" s="60">
        <v>31</v>
      </c>
      <c r="B64" s="90" t="s">
        <v>30</v>
      </c>
      <c r="C64" s="22">
        <v>1836593.6899999988</v>
      </c>
      <c r="D64" s="22">
        <v>1336770.26</v>
      </c>
      <c r="E64" s="22">
        <v>0</v>
      </c>
      <c r="F64" s="29">
        <v>1684803.18</v>
      </c>
      <c r="G64" s="22">
        <f t="shared" si="3"/>
        <v>1488560.7699999989</v>
      </c>
      <c r="I64" s="11"/>
      <c r="J64" s="11"/>
      <c r="K64" s="11"/>
      <c r="L64" s="11"/>
    </row>
    <row r="65" spans="1:16" s="7" customFormat="1" ht="15" hidden="1" customHeight="1">
      <c r="A65" s="60"/>
      <c r="B65" s="33" t="s">
        <v>98</v>
      </c>
      <c r="C65" s="21">
        <v>7.2759576141834259E-12</v>
      </c>
      <c r="D65" s="21"/>
      <c r="E65" s="21">
        <v>0</v>
      </c>
      <c r="F65" s="21"/>
      <c r="G65" s="21">
        <f t="shared" si="3"/>
        <v>7.2759576141834259E-12</v>
      </c>
      <c r="I65" s="11"/>
      <c r="J65" s="11"/>
      <c r="K65" s="11"/>
      <c r="L65" s="11"/>
    </row>
    <row r="66" spans="1:16" s="7" customFormat="1" ht="15" customHeight="1">
      <c r="A66" s="60">
        <v>32</v>
      </c>
      <c r="B66" s="90" t="s">
        <v>31</v>
      </c>
      <c r="C66" s="22">
        <v>34.780000000025609</v>
      </c>
      <c r="D66" s="22">
        <v>-34.78</v>
      </c>
      <c r="E66" s="22">
        <v>0</v>
      </c>
      <c r="F66" s="29">
        <v>0</v>
      </c>
      <c r="G66" s="22">
        <f t="shared" si="3"/>
        <v>2.5607960196794011E-11</v>
      </c>
      <c r="I66" s="40"/>
      <c r="J66" s="11"/>
      <c r="K66" s="11"/>
      <c r="L66" s="11"/>
    </row>
    <row r="67" spans="1:16" s="7" customFormat="1" ht="15" customHeight="1">
      <c r="A67" s="60">
        <v>33</v>
      </c>
      <c r="B67" s="33" t="s">
        <v>32</v>
      </c>
      <c r="C67" s="21">
        <v>1801337.1999999972</v>
      </c>
      <c r="D67" s="21">
        <v>1795102.74</v>
      </c>
      <c r="E67" s="21">
        <v>0</v>
      </c>
      <c r="F67" s="21">
        <v>1808142.25</v>
      </c>
      <c r="G67" s="21">
        <f t="shared" si="3"/>
        <v>1788297.6899999972</v>
      </c>
      <c r="I67" s="40"/>
      <c r="J67" s="11"/>
      <c r="K67" s="11"/>
      <c r="L67" s="11"/>
    </row>
    <row r="68" spans="1:16" s="7" customFormat="1" ht="15" customHeight="1">
      <c r="A68" s="60">
        <v>34</v>
      </c>
      <c r="B68" s="90" t="s">
        <v>33</v>
      </c>
      <c r="C68" s="22">
        <v>318236.33699999942</v>
      </c>
      <c r="D68" s="22">
        <v>296825.33</v>
      </c>
      <c r="E68" s="22">
        <v>0</v>
      </c>
      <c r="F68" s="29">
        <v>316247.81</v>
      </c>
      <c r="G68" s="22">
        <f t="shared" si="3"/>
        <v>298813.85699999944</v>
      </c>
      <c r="I68" s="40"/>
      <c r="J68" s="11"/>
      <c r="K68" s="11"/>
      <c r="L68" s="11"/>
      <c r="M68" s="11"/>
      <c r="N68" s="11"/>
      <c r="O68" s="14"/>
    </row>
    <row r="69" spans="1:16" s="7" customFormat="1" ht="15" customHeight="1">
      <c r="A69" s="60">
        <v>35</v>
      </c>
      <c r="B69" s="33" t="s">
        <v>34</v>
      </c>
      <c r="C69" s="21">
        <v>19453.029999999955</v>
      </c>
      <c r="D69" s="21">
        <v>21309.63</v>
      </c>
      <c r="E69" s="21">
        <v>0</v>
      </c>
      <c r="F69" s="21">
        <v>22923.73</v>
      </c>
      <c r="G69" s="21">
        <f t="shared" si="3"/>
        <v>17838.92999999996</v>
      </c>
      <c r="I69" s="40"/>
      <c r="J69" s="11"/>
      <c r="K69" s="11"/>
      <c r="L69" s="11"/>
      <c r="M69" s="11"/>
      <c r="N69" s="11"/>
      <c r="O69" s="14"/>
    </row>
    <row r="70" spans="1:16" s="7" customFormat="1" ht="15" customHeight="1">
      <c r="A70" s="60">
        <v>36</v>
      </c>
      <c r="B70" s="90" t="s">
        <v>35</v>
      </c>
      <c r="C70" s="22">
        <v>1.0800249583553523E-12</v>
      </c>
      <c r="D70" s="22">
        <v>0</v>
      </c>
      <c r="E70" s="22">
        <v>0</v>
      </c>
      <c r="F70" s="29">
        <v>0</v>
      </c>
      <c r="G70" s="22">
        <f t="shared" si="3"/>
        <v>1.0800249583553523E-12</v>
      </c>
      <c r="I70" s="40"/>
      <c r="J70" s="11"/>
      <c r="K70" s="11"/>
      <c r="L70" s="11"/>
      <c r="M70" s="11"/>
      <c r="N70" s="11"/>
      <c r="O70" s="14"/>
    </row>
    <row r="71" spans="1:16" s="7" customFormat="1" ht="15" customHeight="1">
      <c r="A71" s="60">
        <v>37</v>
      </c>
      <c r="B71" s="33" t="s">
        <v>36</v>
      </c>
      <c r="C71" s="21">
        <v>35111.160000000018</v>
      </c>
      <c r="D71" s="21">
        <v>34438.46</v>
      </c>
      <c r="E71" s="21">
        <v>0</v>
      </c>
      <c r="F71" s="21">
        <v>34823.69</v>
      </c>
      <c r="G71" s="21">
        <f t="shared" si="3"/>
        <v>34725.930000000022</v>
      </c>
      <c r="I71" s="40"/>
      <c r="J71" s="11"/>
      <c r="K71" s="11"/>
      <c r="L71" s="11"/>
      <c r="M71" s="11"/>
      <c r="N71" s="11"/>
      <c r="O71" s="11"/>
    </row>
    <row r="72" spans="1:16" s="7" customFormat="1" ht="15" customHeight="1">
      <c r="A72" s="60">
        <v>38</v>
      </c>
      <c r="B72" s="90" t="s">
        <v>75</v>
      </c>
      <c r="C72" s="22">
        <v>23221.290000000005</v>
      </c>
      <c r="D72" s="22">
        <v>22101.33</v>
      </c>
      <c r="E72" s="22">
        <v>0</v>
      </c>
      <c r="F72" s="29">
        <v>23146.49</v>
      </c>
      <c r="G72" s="22">
        <f t="shared" si="3"/>
        <v>22176.130000000008</v>
      </c>
      <c r="I72" s="40"/>
      <c r="J72" s="11"/>
      <c r="K72" s="11"/>
      <c r="L72" s="11"/>
      <c r="M72" s="11"/>
      <c r="N72" s="11"/>
    </row>
    <row r="73" spans="1:16" s="7" customFormat="1" ht="15" customHeight="1">
      <c r="A73" s="60">
        <v>39</v>
      </c>
      <c r="B73" s="33" t="s">
        <v>37</v>
      </c>
      <c r="C73" s="21">
        <v>267019.66999999853</v>
      </c>
      <c r="D73" s="21">
        <v>250902.57</v>
      </c>
      <c r="E73" s="21">
        <v>0</v>
      </c>
      <c r="F73" s="21">
        <v>260676.38</v>
      </c>
      <c r="G73" s="21">
        <f t="shared" si="3"/>
        <v>257245.85999999853</v>
      </c>
      <c r="I73" s="40"/>
      <c r="J73" s="11"/>
      <c r="K73" s="11"/>
      <c r="L73" s="11"/>
      <c r="M73" s="11"/>
      <c r="N73" s="11"/>
    </row>
    <row r="74" spans="1:16" s="7" customFormat="1" ht="15" customHeight="1">
      <c r="A74" s="60">
        <v>40</v>
      </c>
      <c r="B74" s="90" t="s">
        <v>38</v>
      </c>
      <c r="C74" s="22">
        <v>146363.72000000006</v>
      </c>
      <c r="D74" s="22">
        <v>134299.03</v>
      </c>
      <c r="E74" s="22">
        <v>0</v>
      </c>
      <c r="F74" s="29">
        <v>136604.25</v>
      </c>
      <c r="G74" s="22">
        <f t="shared" si="3"/>
        <v>144058.50000000006</v>
      </c>
      <c r="I74" s="40"/>
      <c r="J74" s="11"/>
      <c r="K74" s="11"/>
      <c r="L74" s="11"/>
      <c r="M74" s="11"/>
      <c r="N74" s="11"/>
    </row>
    <row r="75" spans="1:16" s="7" customFormat="1" ht="15" customHeight="1">
      <c r="A75" s="60">
        <v>41</v>
      </c>
      <c r="B75" s="33" t="s">
        <v>39</v>
      </c>
      <c r="C75" s="21">
        <v>75559.960000000094</v>
      </c>
      <c r="D75" s="21">
        <v>73915.17</v>
      </c>
      <c r="E75" s="21">
        <v>0</v>
      </c>
      <c r="F75" s="21">
        <v>75559.960000000006</v>
      </c>
      <c r="G75" s="21">
        <f t="shared" si="3"/>
        <v>73915.170000000086</v>
      </c>
      <c r="I75" s="40"/>
      <c r="J75" s="11"/>
      <c r="K75" s="11"/>
      <c r="L75" s="11"/>
      <c r="M75" s="11"/>
      <c r="N75" s="11"/>
    </row>
    <row r="76" spans="1:16" s="7" customFormat="1" ht="15" customHeight="1">
      <c r="A76" s="60">
        <v>42</v>
      </c>
      <c r="B76" s="90" t="s">
        <v>76</v>
      </c>
      <c r="C76" s="22">
        <v>162399.49999999953</v>
      </c>
      <c r="D76" s="22">
        <v>167720.35</v>
      </c>
      <c r="E76" s="22">
        <v>0</v>
      </c>
      <c r="F76" s="29">
        <v>162303.5</v>
      </c>
      <c r="G76" s="22">
        <f t="shared" si="3"/>
        <v>167816.34999999951</v>
      </c>
      <c r="I76" s="41"/>
      <c r="J76" s="11"/>
      <c r="K76" s="11"/>
      <c r="L76" s="11"/>
      <c r="M76" s="11"/>
      <c r="O76" s="14"/>
      <c r="P76" s="14"/>
    </row>
    <row r="77" spans="1:16" s="7" customFormat="1" ht="15" customHeight="1">
      <c r="A77" s="60"/>
      <c r="B77" s="33" t="s">
        <v>107</v>
      </c>
      <c r="C77" s="21">
        <v>46338.489999999976</v>
      </c>
      <c r="D77" s="21">
        <v>46420.12</v>
      </c>
      <c r="E77" s="21">
        <v>0</v>
      </c>
      <c r="F77" s="21">
        <v>46215.74</v>
      </c>
      <c r="G77" s="21">
        <f t="shared" si="3"/>
        <v>46542.869999999988</v>
      </c>
      <c r="I77" s="11"/>
      <c r="J77" s="11"/>
      <c r="K77" s="11"/>
      <c r="L77" s="11"/>
      <c r="M77" s="11"/>
      <c r="O77" s="14"/>
      <c r="P77" s="14"/>
    </row>
    <row r="78" spans="1:16" s="7" customFormat="1" ht="15" customHeight="1">
      <c r="A78" s="60">
        <v>43</v>
      </c>
      <c r="B78" s="90" t="s">
        <v>40</v>
      </c>
      <c r="C78" s="22">
        <v>6707.9699999999975</v>
      </c>
      <c r="D78" s="22">
        <v>5044.93</v>
      </c>
      <c r="E78" s="22">
        <v>0</v>
      </c>
      <c r="F78" s="29">
        <v>4380.7299999999996</v>
      </c>
      <c r="G78" s="22">
        <f t="shared" si="3"/>
        <v>7372.1699999999983</v>
      </c>
      <c r="I78" s="40"/>
      <c r="J78" s="11"/>
      <c r="K78" s="11"/>
      <c r="L78" s="11"/>
      <c r="M78" s="11"/>
      <c r="O78" s="14"/>
      <c r="P78" s="14"/>
    </row>
    <row r="79" spans="1:16" s="7" customFormat="1" ht="15" hidden="1" customHeight="1">
      <c r="A79" s="60">
        <v>43.5</v>
      </c>
      <c r="B79" s="33" t="s">
        <v>85</v>
      </c>
      <c r="C79" s="21">
        <v>0</v>
      </c>
      <c r="D79" s="21"/>
      <c r="E79" s="21">
        <v>0</v>
      </c>
      <c r="F79" s="21"/>
      <c r="G79" s="21">
        <f t="shared" si="3"/>
        <v>0</v>
      </c>
      <c r="H79" s="8"/>
      <c r="I79" s="40"/>
      <c r="J79" s="11"/>
      <c r="K79" s="11"/>
      <c r="L79" s="11"/>
      <c r="M79" s="11"/>
      <c r="O79" s="14"/>
      <c r="P79" s="14"/>
    </row>
    <row r="80" spans="1:16" s="7" customFormat="1" ht="15" customHeight="1">
      <c r="A80" s="60">
        <v>44</v>
      </c>
      <c r="B80" s="90" t="s">
        <v>65</v>
      </c>
      <c r="C80" s="22">
        <v>5.8207660913467407E-11</v>
      </c>
      <c r="D80" s="22">
        <v>0</v>
      </c>
      <c r="E80" s="22">
        <v>0</v>
      </c>
      <c r="F80" s="29">
        <v>0</v>
      </c>
      <c r="G80" s="22">
        <f t="shared" si="3"/>
        <v>5.8207660913467407E-11</v>
      </c>
      <c r="I80" s="40"/>
      <c r="J80" s="11"/>
      <c r="K80" s="11"/>
      <c r="L80" s="11"/>
      <c r="M80" s="11"/>
      <c r="N80" s="11"/>
    </row>
    <row r="81" spans="1:15" s="7" customFormat="1" ht="15" hidden="1" customHeight="1">
      <c r="A81" s="60"/>
      <c r="B81" s="33" t="s">
        <v>68</v>
      </c>
      <c r="C81" s="21">
        <v>0</v>
      </c>
      <c r="D81" s="21"/>
      <c r="E81" s="21">
        <v>0</v>
      </c>
      <c r="F81" s="21"/>
      <c r="G81" s="21">
        <f t="shared" si="3"/>
        <v>0</v>
      </c>
      <c r="I81" s="40"/>
      <c r="J81" s="11"/>
      <c r="K81" s="11"/>
      <c r="L81" s="11"/>
      <c r="M81" s="11"/>
      <c r="N81" s="11"/>
    </row>
    <row r="82" spans="1:15" s="7" customFormat="1" ht="15" hidden="1" customHeight="1">
      <c r="A82" s="60"/>
      <c r="B82" s="90" t="s">
        <v>105</v>
      </c>
      <c r="C82" s="22">
        <v>0</v>
      </c>
      <c r="D82" s="22"/>
      <c r="E82" s="22">
        <v>0</v>
      </c>
      <c r="F82" s="29"/>
      <c r="G82" s="22">
        <f t="shared" si="3"/>
        <v>0</v>
      </c>
      <c r="I82" s="40"/>
      <c r="J82" s="11"/>
      <c r="K82" s="11"/>
      <c r="L82" s="11"/>
      <c r="M82" s="11"/>
      <c r="N82" s="11"/>
    </row>
    <row r="83" spans="1:15" s="7" customFormat="1" ht="15" customHeight="1">
      <c r="A83" s="60">
        <v>48</v>
      </c>
      <c r="B83" s="33" t="s">
        <v>41</v>
      </c>
      <c r="C83" s="21">
        <v>7950</v>
      </c>
      <c r="D83" s="21">
        <v>7860</v>
      </c>
      <c r="E83" s="21">
        <v>0</v>
      </c>
      <c r="F83" s="21">
        <v>7950</v>
      </c>
      <c r="G83" s="21">
        <f t="shared" si="3"/>
        <v>7860</v>
      </c>
      <c r="I83" s="40"/>
      <c r="J83" s="11"/>
      <c r="K83" s="11"/>
      <c r="L83" s="11"/>
      <c r="M83" s="11"/>
      <c r="N83" s="11"/>
    </row>
    <row r="84" spans="1:15" s="7" customFormat="1" ht="15" customHeight="1">
      <c r="A84" s="60">
        <v>49</v>
      </c>
      <c r="B84" s="90" t="s">
        <v>69</v>
      </c>
      <c r="C84" s="22">
        <v>25785.090000000055</v>
      </c>
      <c r="D84" s="22">
        <v>127800.97</v>
      </c>
      <c r="E84" s="22">
        <v>0</v>
      </c>
      <c r="F84" s="29">
        <v>140620.85999999999</v>
      </c>
      <c r="G84" s="22">
        <f t="shared" si="3"/>
        <v>12965.20000000007</v>
      </c>
      <c r="I84" s="40"/>
      <c r="J84" s="11"/>
      <c r="K84" s="11"/>
      <c r="L84" s="11"/>
      <c r="M84" s="11"/>
      <c r="N84" s="11"/>
    </row>
    <row r="85" spans="1:15" s="7" customFormat="1" ht="15" hidden="1" customHeight="1">
      <c r="A85" s="60">
        <v>50</v>
      </c>
      <c r="B85" s="33" t="s">
        <v>66</v>
      </c>
      <c r="C85" s="21">
        <v>0</v>
      </c>
      <c r="D85" s="21"/>
      <c r="E85" s="21">
        <v>0</v>
      </c>
      <c r="F85" s="21"/>
      <c r="G85" s="21">
        <f t="shared" si="3"/>
        <v>0</v>
      </c>
      <c r="I85" s="40"/>
      <c r="J85" s="11"/>
      <c r="K85" s="11"/>
      <c r="L85" s="11"/>
      <c r="O85" s="14"/>
    </row>
    <row r="86" spans="1:15" s="7" customFormat="1" ht="15" customHeight="1">
      <c r="A86" s="60">
        <v>51</v>
      </c>
      <c r="B86" s="90" t="s">
        <v>63</v>
      </c>
      <c r="C86" s="22">
        <v>7615.2499999999891</v>
      </c>
      <c r="D86" s="22">
        <v>7497.85</v>
      </c>
      <c r="E86" s="22">
        <v>0</v>
      </c>
      <c r="F86" s="29">
        <v>7605.25</v>
      </c>
      <c r="G86" s="22">
        <f t="shared" si="3"/>
        <v>7507.8499999999894</v>
      </c>
      <c r="I86" s="40"/>
      <c r="J86" s="11"/>
      <c r="K86" s="11"/>
      <c r="L86" s="11"/>
      <c r="O86" s="14"/>
    </row>
    <row r="87" spans="1:15" s="7" customFormat="1" ht="15" hidden="1" customHeight="1">
      <c r="A87" s="60">
        <v>53</v>
      </c>
      <c r="B87" s="33" t="s">
        <v>70</v>
      </c>
      <c r="C87" s="21">
        <v>0</v>
      </c>
      <c r="D87" s="21"/>
      <c r="E87" s="21">
        <v>0</v>
      </c>
      <c r="F87" s="21"/>
      <c r="G87" s="21">
        <f t="shared" si="3"/>
        <v>0</v>
      </c>
      <c r="I87" s="40"/>
      <c r="J87" s="11"/>
      <c r="K87" s="11"/>
      <c r="L87" s="11"/>
    </row>
    <row r="88" spans="1:15" s="7" customFormat="1" ht="15" customHeight="1">
      <c r="A88" s="60">
        <v>54</v>
      </c>
      <c r="B88" s="90" t="s">
        <v>67</v>
      </c>
      <c r="C88" s="22">
        <v>4208.0800000000036</v>
      </c>
      <c r="D88" s="22">
        <v>4207.58</v>
      </c>
      <c r="E88" s="22">
        <v>0</v>
      </c>
      <c r="F88" s="29">
        <v>4207.58</v>
      </c>
      <c r="G88" s="22">
        <f t="shared" si="3"/>
        <v>4208.0800000000036</v>
      </c>
      <c r="I88" s="41"/>
      <c r="J88" s="11"/>
      <c r="K88" s="11"/>
      <c r="L88" s="11"/>
    </row>
    <row r="89" spans="1:15" s="7" customFormat="1" ht="15" customHeight="1">
      <c r="A89" s="60">
        <v>55</v>
      </c>
      <c r="B89" s="33" t="s">
        <v>50</v>
      </c>
      <c r="C89" s="21">
        <v>16948.339999999986</v>
      </c>
      <c r="D89" s="21">
        <v>10424.42</v>
      </c>
      <c r="E89" s="21">
        <v>0</v>
      </c>
      <c r="F89" s="21">
        <v>16948.34</v>
      </c>
      <c r="G89" s="21">
        <f t="shared" si="3"/>
        <v>10424.419999999987</v>
      </c>
      <c r="I89" s="11"/>
      <c r="J89" s="11"/>
      <c r="K89" s="11"/>
      <c r="L89" s="11"/>
    </row>
    <row r="90" spans="1:15" s="7" customFormat="1" ht="15" customHeight="1">
      <c r="A90" s="60">
        <v>56</v>
      </c>
      <c r="B90" s="90" t="s">
        <v>78</v>
      </c>
      <c r="C90" s="22">
        <v>14.5</v>
      </c>
      <c r="D90" s="22">
        <v>0</v>
      </c>
      <c r="E90" s="22">
        <v>0</v>
      </c>
      <c r="F90" s="29">
        <v>0</v>
      </c>
      <c r="G90" s="22">
        <f t="shared" si="3"/>
        <v>14.5</v>
      </c>
      <c r="I90" s="68"/>
      <c r="J90" s="11"/>
      <c r="K90" s="11"/>
      <c r="L90" s="11"/>
    </row>
    <row r="91" spans="1:15" s="7" customFormat="1" ht="15" customHeight="1">
      <c r="A91" s="60">
        <v>57</v>
      </c>
      <c r="B91" s="33" t="s">
        <v>64</v>
      </c>
      <c r="C91" s="21">
        <v>7122.6000000000022</v>
      </c>
      <c r="D91" s="21">
        <v>6967.2</v>
      </c>
      <c r="E91" s="21">
        <v>0</v>
      </c>
      <c r="F91" s="21">
        <v>7122.6</v>
      </c>
      <c r="G91" s="21">
        <f t="shared" si="3"/>
        <v>6967.2000000000025</v>
      </c>
      <c r="I91" s="11"/>
      <c r="J91" s="11"/>
      <c r="K91" s="11"/>
      <c r="L91" s="11"/>
    </row>
    <row r="92" spans="1:15" s="7" customFormat="1" ht="15" customHeight="1">
      <c r="A92" s="60">
        <v>58</v>
      </c>
      <c r="B92" s="90" t="s">
        <v>62</v>
      </c>
      <c r="C92" s="22">
        <v>-3.3196556614711881E-11</v>
      </c>
      <c r="D92" s="22">
        <v>0</v>
      </c>
      <c r="E92" s="22">
        <v>0</v>
      </c>
      <c r="F92" s="29">
        <v>0</v>
      </c>
      <c r="G92" s="22">
        <f t="shared" si="3"/>
        <v>-3.3196556614711881E-11</v>
      </c>
      <c r="I92" s="11"/>
      <c r="J92" s="11"/>
      <c r="K92" s="11"/>
      <c r="L92" s="11"/>
    </row>
    <row r="93" spans="1:15" s="7" customFormat="1" ht="15" customHeight="1">
      <c r="A93" s="60">
        <v>59</v>
      </c>
      <c r="B93" s="33" t="s">
        <v>21</v>
      </c>
      <c r="C93" s="21">
        <v>187.99999999997908</v>
      </c>
      <c r="D93" s="21">
        <v>0</v>
      </c>
      <c r="E93" s="21">
        <v>0</v>
      </c>
      <c r="F93" s="21">
        <v>0</v>
      </c>
      <c r="G93" s="21">
        <f t="shared" si="3"/>
        <v>187.99999999997908</v>
      </c>
      <c r="I93" s="11"/>
      <c r="J93" s="11"/>
      <c r="K93" s="11"/>
      <c r="L93" s="11"/>
    </row>
    <row r="94" spans="1:15" s="7" customFormat="1" ht="15" customHeight="1">
      <c r="A94" s="60">
        <v>60</v>
      </c>
      <c r="B94" s="90" t="s">
        <v>22</v>
      </c>
      <c r="C94" s="22">
        <v>7390.7999999999984</v>
      </c>
      <c r="D94" s="22">
        <v>7235.4</v>
      </c>
      <c r="E94" s="22">
        <v>0</v>
      </c>
      <c r="F94" s="29">
        <v>7390.8</v>
      </c>
      <c r="G94" s="22">
        <f t="shared" si="3"/>
        <v>7235.3999999999969</v>
      </c>
      <c r="I94" s="11"/>
      <c r="J94" s="11"/>
      <c r="K94" s="11"/>
      <c r="L94" s="11"/>
    </row>
    <row r="95" spans="1:15" s="7" customFormat="1" ht="15" customHeight="1">
      <c r="A95" s="60">
        <v>61</v>
      </c>
      <c r="B95" s="33" t="s">
        <v>77</v>
      </c>
      <c r="C95" s="21">
        <v>2838.4999999999418</v>
      </c>
      <c r="D95" s="21">
        <v>4185</v>
      </c>
      <c r="E95" s="21">
        <v>0</v>
      </c>
      <c r="F95" s="21">
        <v>2838.5</v>
      </c>
      <c r="G95" s="21">
        <f t="shared" si="3"/>
        <v>4184.9999999999418</v>
      </c>
      <c r="I95" s="11"/>
      <c r="J95" s="11"/>
      <c r="K95" s="11"/>
      <c r="L95" s="11"/>
    </row>
    <row r="96" spans="1:15" s="7" customFormat="1" ht="15" hidden="1" customHeight="1">
      <c r="A96" s="60">
        <v>63</v>
      </c>
      <c r="B96" s="90" t="s">
        <v>71</v>
      </c>
      <c r="C96" s="22">
        <v>0</v>
      </c>
      <c r="D96" s="22"/>
      <c r="E96" s="22">
        <v>0</v>
      </c>
      <c r="F96" s="29"/>
      <c r="G96" s="22">
        <f t="shared" si="3"/>
        <v>0</v>
      </c>
      <c r="I96" s="11"/>
      <c r="J96" s="11"/>
      <c r="K96" s="11"/>
      <c r="L96" s="11"/>
    </row>
    <row r="97" spans="1:12" s="7" customFormat="1" ht="15" hidden="1" customHeight="1">
      <c r="A97" s="60">
        <v>64</v>
      </c>
      <c r="B97" s="33" t="s">
        <v>80</v>
      </c>
      <c r="C97" s="21">
        <v>0</v>
      </c>
      <c r="D97" s="21"/>
      <c r="E97" s="21">
        <v>0</v>
      </c>
      <c r="F97" s="21"/>
      <c r="G97" s="21">
        <f t="shared" si="3"/>
        <v>0</v>
      </c>
      <c r="I97" s="11"/>
      <c r="J97" s="11"/>
      <c r="K97" s="11"/>
      <c r="L97" s="11"/>
    </row>
    <row r="98" spans="1:12" s="7" customFormat="1" ht="15" hidden="1" customHeight="1">
      <c r="A98" s="60">
        <v>65</v>
      </c>
      <c r="B98" s="90" t="s">
        <v>81</v>
      </c>
      <c r="C98" s="22">
        <v>1.4551915228366852E-11</v>
      </c>
      <c r="D98" s="22"/>
      <c r="E98" s="22">
        <v>0</v>
      </c>
      <c r="F98" s="29"/>
      <c r="G98" s="22">
        <f t="shared" si="3"/>
        <v>1.4551915228366852E-11</v>
      </c>
      <c r="I98" s="11"/>
      <c r="J98" s="11"/>
      <c r="K98" s="11"/>
      <c r="L98" s="11"/>
    </row>
    <row r="99" spans="1:12" s="7" customFormat="1" ht="15" hidden="1" customHeight="1">
      <c r="A99" s="60">
        <v>67</v>
      </c>
      <c r="B99" s="33" t="s">
        <v>82</v>
      </c>
      <c r="C99" s="21">
        <v>9.0949470177292824E-13</v>
      </c>
      <c r="D99" s="21"/>
      <c r="E99" s="21">
        <v>0</v>
      </c>
      <c r="F99" s="21"/>
      <c r="G99" s="21">
        <f t="shared" ref="G99:G165" si="4">C99+D99-E99-F99</f>
        <v>9.0949470177292824E-13</v>
      </c>
      <c r="I99" s="11"/>
      <c r="J99" s="11"/>
      <c r="K99" s="11"/>
      <c r="L99" s="11"/>
    </row>
    <row r="100" spans="1:12" s="7" customFormat="1" ht="15" hidden="1" customHeight="1">
      <c r="A100" s="60">
        <v>68</v>
      </c>
      <c r="B100" s="90" t="s">
        <v>83</v>
      </c>
      <c r="C100" s="22">
        <v>-8.0717654782347381E-12</v>
      </c>
      <c r="D100" s="22"/>
      <c r="E100" s="22">
        <v>0</v>
      </c>
      <c r="F100" s="29"/>
      <c r="G100" s="22">
        <f t="shared" si="4"/>
        <v>-8.0717654782347381E-12</v>
      </c>
      <c r="I100" s="11"/>
      <c r="J100" s="11"/>
      <c r="K100" s="11"/>
      <c r="L100" s="11"/>
    </row>
    <row r="101" spans="1:12" s="7" customFormat="1" ht="15" customHeight="1">
      <c r="A101" s="60">
        <v>69</v>
      </c>
      <c r="B101" s="33" t="s">
        <v>84</v>
      </c>
      <c r="C101" s="21">
        <v>4.5474735088646412E-12</v>
      </c>
      <c r="D101" s="21">
        <v>0</v>
      </c>
      <c r="E101" s="21">
        <v>0</v>
      </c>
      <c r="F101" s="21">
        <v>0</v>
      </c>
      <c r="G101" s="21">
        <f t="shared" si="4"/>
        <v>4.5474735088646412E-12</v>
      </c>
      <c r="I101" s="11"/>
      <c r="J101" s="11"/>
      <c r="K101" s="11"/>
      <c r="L101" s="11"/>
    </row>
    <row r="102" spans="1:12" s="7" customFormat="1" ht="15" hidden="1" customHeight="1">
      <c r="A102" s="60">
        <v>70</v>
      </c>
      <c r="B102" s="90" t="s">
        <v>86</v>
      </c>
      <c r="C102" s="22">
        <v>0</v>
      </c>
      <c r="D102" s="22"/>
      <c r="E102" s="22">
        <v>0</v>
      </c>
      <c r="F102" s="29"/>
      <c r="G102" s="22">
        <f t="shared" si="4"/>
        <v>0</v>
      </c>
      <c r="I102" s="11"/>
      <c r="J102" s="11"/>
      <c r="K102" s="11"/>
      <c r="L102" s="11"/>
    </row>
    <row r="103" spans="1:12" s="7" customFormat="1" ht="15" customHeight="1">
      <c r="A103" s="60">
        <v>71</v>
      </c>
      <c r="B103" s="33" t="s">
        <v>88</v>
      </c>
      <c r="C103" s="21">
        <v>0</v>
      </c>
      <c r="D103" s="21">
        <v>0</v>
      </c>
      <c r="E103" s="21">
        <v>0</v>
      </c>
      <c r="F103" s="21">
        <v>0</v>
      </c>
      <c r="G103" s="21">
        <f t="shared" si="4"/>
        <v>0</v>
      </c>
      <c r="I103" s="11"/>
      <c r="J103" s="11"/>
      <c r="K103" s="11"/>
      <c r="L103" s="11"/>
    </row>
    <row r="104" spans="1:12" s="7" customFormat="1" ht="15" hidden="1" customHeight="1">
      <c r="A104" s="60"/>
      <c r="B104" s="90" t="s">
        <v>92</v>
      </c>
      <c r="C104" s="22">
        <v>0</v>
      </c>
      <c r="D104" s="22"/>
      <c r="E104" s="22">
        <v>0</v>
      </c>
      <c r="F104" s="29"/>
      <c r="G104" s="22">
        <f t="shared" si="4"/>
        <v>0</v>
      </c>
      <c r="I104" s="11"/>
      <c r="J104" s="11"/>
      <c r="K104" s="11"/>
      <c r="L104" s="11"/>
    </row>
    <row r="105" spans="1:12" s="7" customFormat="1" ht="15" customHeight="1">
      <c r="A105" s="60"/>
      <c r="B105" s="33" t="s">
        <v>93</v>
      </c>
      <c r="C105" s="21">
        <v>61806.270000000019</v>
      </c>
      <c r="D105" s="21">
        <v>61889.21</v>
      </c>
      <c r="E105" s="21">
        <v>0</v>
      </c>
      <c r="F105" s="21">
        <v>61806.27</v>
      </c>
      <c r="G105" s="21">
        <f t="shared" si="4"/>
        <v>61889.210000000014</v>
      </c>
      <c r="I105" s="11"/>
      <c r="J105" s="11"/>
      <c r="K105" s="11"/>
      <c r="L105" s="11"/>
    </row>
    <row r="106" spans="1:12" s="7" customFormat="1" ht="15" customHeight="1">
      <c r="A106" s="60"/>
      <c r="B106" s="90" t="s">
        <v>94</v>
      </c>
      <c r="C106" s="22">
        <v>857</v>
      </c>
      <c r="D106" s="22">
        <v>894.5</v>
      </c>
      <c r="E106" s="22">
        <v>0</v>
      </c>
      <c r="F106" s="29">
        <v>857</v>
      </c>
      <c r="G106" s="22">
        <f t="shared" si="4"/>
        <v>894.5</v>
      </c>
      <c r="I106" s="11"/>
      <c r="J106" s="11"/>
      <c r="K106" s="11"/>
      <c r="L106" s="11"/>
    </row>
    <row r="107" spans="1:12" s="7" customFormat="1" ht="15" customHeight="1">
      <c r="A107" s="60"/>
      <c r="B107" s="33" t="s">
        <v>95</v>
      </c>
      <c r="C107" s="21">
        <v>80781.149999999907</v>
      </c>
      <c r="D107" s="21">
        <v>0</v>
      </c>
      <c r="E107" s="21">
        <v>0</v>
      </c>
      <c r="F107" s="21">
        <v>0</v>
      </c>
      <c r="G107" s="21">
        <f t="shared" si="4"/>
        <v>80781.149999999907</v>
      </c>
      <c r="I107" s="11"/>
      <c r="J107" s="11"/>
      <c r="K107" s="11"/>
      <c r="L107" s="11"/>
    </row>
    <row r="108" spans="1:12" s="7" customFormat="1" ht="15" customHeight="1">
      <c r="A108" s="60"/>
      <c r="B108" s="90" t="s">
        <v>96</v>
      </c>
      <c r="C108" s="22">
        <v>6.361577931102147E-14</v>
      </c>
      <c r="D108" s="22">
        <v>0</v>
      </c>
      <c r="E108" s="22">
        <v>0</v>
      </c>
      <c r="F108" s="29">
        <v>0</v>
      </c>
      <c r="G108" s="22">
        <f t="shared" si="4"/>
        <v>6.361577931102147E-14</v>
      </c>
      <c r="I108" s="11"/>
      <c r="J108" s="11"/>
      <c r="K108" s="11"/>
      <c r="L108" s="11"/>
    </row>
    <row r="109" spans="1:12" s="7" customFormat="1" ht="15" customHeight="1">
      <c r="A109" s="60"/>
      <c r="B109" s="33" t="s">
        <v>176</v>
      </c>
      <c r="C109" s="21">
        <v>0</v>
      </c>
      <c r="D109" s="21">
        <v>0</v>
      </c>
      <c r="E109" s="21">
        <v>0</v>
      </c>
      <c r="F109" s="21">
        <v>0</v>
      </c>
      <c r="G109" s="21">
        <f t="shared" si="4"/>
        <v>0</v>
      </c>
      <c r="I109" s="11"/>
      <c r="J109" s="11"/>
      <c r="K109" s="11"/>
      <c r="L109" s="11"/>
    </row>
    <row r="110" spans="1:12" s="7" customFormat="1" ht="15" customHeight="1">
      <c r="A110" s="60"/>
      <c r="B110" s="90" t="s">
        <v>99</v>
      </c>
      <c r="C110" s="22">
        <v>6313.02</v>
      </c>
      <c r="D110" s="22">
        <v>0</v>
      </c>
      <c r="E110" s="22">
        <v>0</v>
      </c>
      <c r="F110" s="29">
        <v>0</v>
      </c>
      <c r="G110" s="22">
        <f t="shared" si="4"/>
        <v>6313.02</v>
      </c>
      <c r="I110" s="11"/>
      <c r="J110" s="11"/>
      <c r="K110" s="11"/>
      <c r="L110" s="11"/>
    </row>
    <row r="111" spans="1:12" s="7" customFormat="1" ht="15" customHeight="1">
      <c r="A111" s="60"/>
      <c r="B111" s="33" t="s">
        <v>162</v>
      </c>
      <c r="C111" s="21">
        <v>222672.01000000013</v>
      </c>
      <c r="D111" s="21">
        <v>233446.94</v>
      </c>
      <c r="E111" s="21">
        <v>0</v>
      </c>
      <c r="F111" s="21">
        <v>222686.01</v>
      </c>
      <c r="G111" s="21">
        <f t="shared" si="4"/>
        <v>233432.94000000012</v>
      </c>
      <c r="I111" s="11"/>
      <c r="J111" s="11"/>
      <c r="K111" s="11"/>
      <c r="L111" s="11"/>
    </row>
    <row r="112" spans="1:12" s="7" customFormat="1" ht="15" customHeight="1">
      <c r="A112" s="60"/>
      <c r="B112" s="90" t="s">
        <v>102</v>
      </c>
      <c r="C112" s="22">
        <v>300</v>
      </c>
      <c r="D112" s="22">
        <v>0</v>
      </c>
      <c r="E112" s="22">
        <v>0</v>
      </c>
      <c r="F112" s="29">
        <v>0</v>
      </c>
      <c r="G112" s="22">
        <f t="shared" si="4"/>
        <v>300</v>
      </c>
      <c r="I112" s="11"/>
      <c r="J112" s="11"/>
      <c r="K112" s="11"/>
      <c r="L112" s="11"/>
    </row>
    <row r="113" spans="1:12" s="7" customFormat="1" ht="15" customHeight="1">
      <c r="A113" s="60"/>
      <c r="B113" s="33" t="s">
        <v>103</v>
      </c>
      <c r="C113" s="21">
        <v>15.61000000000007</v>
      </c>
      <c r="D113" s="21">
        <v>0</v>
      </c>
      <c r="E113" s="21">
        <v>0</v>
      </c>
      <c r="F113" s="21">
        <v>0</v>
      </c>
      <c r="G113" s="21">
        <f t="shared" si="4"/>
        <v>15.61000000000007</v>
      </c>
      <c r="I113" s="11"/>
      <c r="J113" s="11"/>
      <c r="K113" s="11"/>
      <c r="L113" s="11"/>
    </row>
    <row r="114" spans="1:12" s="7" customFormat="1" ht="15" customHeight="1">
      <c r="A114" s="60"/>
      <c r="B114" s="33" t="s">
        <v>106</v>
      </c>
      <c r="C114" s="21">
        <v>86536.26</v>
      </c>
      <c r="D114" s="21">
        <v>85193.98</v>
      </c>
      <c r="E114" s="21">
        <v>0</v>
      </c>
      <c r="F114" s="21">
        <v>87418.33</v>
      </c>
      <c r="G114" s="21">
        <f t="shared" si="4"/>
        <v>84311.909999999989</v>
      </c>
      <c r="I114" s="11"/>
      <c r="J114" s="11"/>
      <c r="K114" s="11"/>
      <c r="L114" s="11"/>
    </row>
    <row r="115" spans="1:12" s="51" customFormat="1" ht="15" customHeight="1">
      <c r="A115" s="61"/>
      <c r="B115" s="90" t="s">
        <v>112</v>
      </c>
      <c r="C115" s="22">
        <v>886230.84999999823</v>
      </c>
      <c r="D115" s="22">
        <v>906123.26</v>
      </c>
      <c r="E115" s="22">
        <v>0</v>
      </c>
      <c r="F115" s="29">
        <v>969544.8</v>
      </c>
      <c r="G115" s="22">
        <f t="shared" si="4"/>
        <v>822809.30999999819</v>
      </c>
      <c r="I115" s="52"/>
      <c r="J115" s="52"/>
      <c r="K115" s="52"/>
      <c r="L115" s="52"/>
    </row>
    <row r="116" spans="1:12" s="7" customFormat="1" ht="15" customHeight="1">
      <c r="A116" s="60"/>
      <c r="B116" s="33" t="s">
        <v>113</v>
      </c>
      <c r="C116" s="21">
        <v>37910</v>
      </c>
      <c r="D116" s="21">
        <v>37171</v>
      </c>
      <c r="E116" s="21">
        <v>0</v>
      </c>
      <c r="F116" s="21">
        <v>37910</v>
      </c>
      <c r="G116" s="21">
        <f t="shared" si="4"/>
        <v>37171</v>
      </c>
      <c r="I116" s="11"/>
      <c r="J116" s="11"/>
      <c r="K116" s="11"/>
      <c r="L116" s="11"/>
    </row>
    <row r="117" spans="1:12" s="7" customFormat="1" ht="15" customHeight="1">
      <c r="A117" s="60"/>
      <c r="B117" s="90" t="s">
        <v>114</v>
      </c>
      <c r="C117" s="22">
        <v>2538077.2500000005</v>
      </c>
      <c r="D117" s="22">
        <v>2448855.7999999998</v>
      </c>
      <c r="E117" s="22">
        <v>0</v>
      </c>
      <c r="F117" s="29">
        <v>2428937.56</v>
      </c>
      <c r="G117" s="22">
        <f t="shared" si="4"/>
        <v>2557995.4900000007</v>
      </c>
      <c r="I117" s="11"/>
      <c r="J117" s="11"/>
      <c r="K117" s="11"/>
      <c r="L117" s="11"/>
    </row>
    <row r="118" spans="1:12" s="7" customFormat="1" ht="15" customHeight="1">
      <c r="A118" s="60"/>
      <c r="B118" s="33" t="s">
        <v>115</v>
      </c>
      <c r="C118" s="21">
        <v>365938.58999999991</v>
      </c>
      <c r="D118" s="21">
        <v>174937.99</v>
      </c>
      <c r="E118" s="21">
        <v>0</v>
      </c>
      <c r="F118" s="21">
        <v>172925.86</v>
      </c>
      <c r="G118" s="21">
        <f t="shared" si="4"/>
        <v>367950.71999999986</v>
      </c>
      <c r="I118" s="11"/>
      <c r="J118" s="11"/>
      <c r="K118" s="11"/>
      <c r="L118" s="11"/>
    </row>
    <row r="119" spans="1:12" s="7" customFormat="1" ht="15" customHeight="1">
      <c r="A119" s="60"/>
      <c r="B119" s="90" t="s">
        <v>116</v>
      </c>
      <c r="C119" s="22">
        <v>224.3</v>
      </c>
      <c r="D119" s="22">
        <v>234.06</v>
      </c>
      <c r="E119" s="22">
        <v>0</v>
      </c>
      <c r="F119" s="29">
        <v>224.3</v>
      </c>
      <c r="G119" s="22">
        <f t="shared" si="4"/>
        <v>234.06</v>
      </c>
      <c r="I119" s="11"/>
      <c r="J119" s="11"/>
      <c r="K119" s="11"/>
      <c r="L119" s="11"/>
    </row>
    <row r="120" spans="1:12" s="7" customFormat="1" ht="15" customHeight="1">
      <c r="A120" s="60"/>
      <c r="B120" s="33" t="s">
        <v>117</v>
      </c>
      <c r="C120" s="21">
        <v>1268096.0799999975</v>
      </c>
      <c r="D120" s="21">
        <v>1272668.46</v>
      </c>
      <c r="E120" s="21">
        <v>0</v>
      </c>
      <c r="F120" s="21">
        <v>1268096.08</v>
      </c>
      <c r="G120" s="21">
        <f t="shared" si="4"/>
        <v>1272668.4599999972</v>
      </c>
      <c r="I120" s="11"/>
      <c r="J120" s="11"/>
      <c r="K120" s="11"/>
      <c r="L120" s="11"/>
    </row>
    <row r="121" spans="1:12" s="7" customFormat="1" ht="15" customHeight="1">
      <c r="A121" s="60"/>
      <c r="B121" s="90" t="s">
        <v>118</v>
      </c>
      <c r="C121" s="22">
        <v>246691.72999999998</v>
      </c>
      <c r="D121" s="22">
        <v>233763.21</v>
      </c>
      <c r="E121" s="22">
        <v>0</v>
      </c>
      <c r="F121" s="29">
        <v>246691.73</v>
      </c>
      <c r="G121" s="22">
        <f t="shared" si="4"/>
        <v>233763.20999999993</v>
      </c>
      <c r="I121" s="11"/>
      <c r="J121" s="11"/>
      <c r="K121" s="11"/>
      <c r="L121" s="11"/>
    </row>
    <row r="122" spans="1:12" s="7" customFormat="1" ht="15" customHeight="1">
      <c r="A122" s="60"/>
      <c r="B122" s="33" t="s">
        <v>119</v>
      </c>
      <c r="C122" s="21">
        <v>21945.47</v>
      </c>
      <c r="D122" s="21">
        <v>21085.88</v>
      </c>
      <c r="E122" s="21">
        <v>0</v>
      </c>
      <c r="F122" s="21">
        <v>21945.47</v>
      </c>
      <c r="G122" s="21">
        <f t="shared" si="4"/>
        <v>21085.880000000005</v>
      </c>
      <c r="I122" s="11"/>
      <c r="J122" s="11"/>
      <c r="K122" s="11"/>
      <c r="L122" s="11"/>
    </row>
    <row r="123" spans="1:12" s="7" customFormat="1" ht="15" customHeight="1">
      <c r="A123" s="60"/>
      <c r="B123" s="90" t="s">
        <v>120</v>
      </c>
      <c r="C123" s="22">
        <v>0</v>
      </c>
      <c r="D123" s="22">
        <v>0</v>
      </c>
      <c r="E123" s="22">
        <v>0</v>
      </c>
      <c r="F123" s="29">
        <v>0</v>
      </c>
      <c r="G123" s="22">
        <f t="shared" si="4"/>
        <v>0</v>
      </c>
      <c r="I123" s="11"/>
      <c r="J123" s="11"/>
      <c r="K123" s="11"/>
      <c r="L123" s="11"/>
    </row>
    <row r="124" spans="1:12" s="7" customFormat="1" ht="15" customHeight="1">
      <c r="A124" s="60"/>
      <c r="B124" s="33" t="s">
        <v>121</v>
      </c>
      <c r="C124" s="21">
        <v>22026.370000000006</v>
      </c>
      <c r="D124" s="21">
        <v>21578</v>
      </c>
      <c r="E124" s="21">
        <v>0</v>
      </c>
      <c r="F124" s="21">
        <v>22026.37</v>
      </c>
      <c r="G124" s="21">
        <f t="shared" si="4"/>
        <v>21578.000000000011</v>
      </c>
      <c r="I124" s="11"/>
      <c r="J124" s="11"/>
      <c r="K124" s="11"/>
      <c r="L124" s="11"/>
    </row>
    <row r="125" spans="1:12" s="7" customFormat="1" ht="15" customHeight="1">
      <c r="A125" s="60"/>
      <c r="B125" s="90" t="s">
        <v>122</v>
      </c>
      <c r="C125" s="22">
        <v>146333.85999999999</v>
      </c>
      <c r="D125" s="22">
        <v>144127.64000000001</v>
      </c>
      <c r="E125" s="22">
        <v>0</v>
      </c>
      <c r="F125" s="29">
        <v>146333.85999999999</v>
      </c>
      <c r="G125" s="22">
        <f t="shared" si="4"/>
        <v>144127.64000000001</v>
      </c>
      <c r="I125" s="11"/>
      <c r="J125" s="11"/>
      <c r="K125" s="11"/>
      <c r="L125" s="11"/>
    </row>
    <row r="126" spans="1:12" s="7" customFormat="1" ht="15" customHeight="1">
      <c r="A126" s="60"/>
      <c r="B126" s="33" t="s">
        <v>123</v>
      </c>
      <c r="C126" s="21">
        <v>7530.0399999999981</v>
      </c>
      <c r="D126" s="21">
        <v>6841.63</v>
      </c>
      <c r="E126" s="21">
        <v>0</v>
      </c>
      <c r="F126" s="21">
        <v>7530.04</v>
      </c>
      <c r="G126" s="21">
        <f t="shared" si="4"/>
        <v>6841.6299999999983</v>
      </c>
      <c r="I126" s="11"/>
      <c r="J126" s="11"/>
      <c r="K126" s="11"/>
      <c r="L126" s="11"/>
    </row>
    <row r="127" spans="1:12" s="7" customFormat="1" ht="15" customHeight="1">
      <c r="A127" s="60"/>
      <c r="B127" s="90" t="s">
        <v>124</v>
      </c>
      <c r="C127" s="22">
        <v>12957.759999999997</v>
      </c>
      <c r="D127" s="22">
        <v>12949.26</v>
      </c>
      <c r="E127" s="22">
        <v>0</v>
      </c>
      <c r="F127" s="29">
        <v>12957.76</v>
      </c>
      <c r="G127" s="22">
        <f t="shared" si="4"/>
        <v>12949.259999999997</v>
      </c>
      <c r="I127" s="11"/>
      <c r="J127" s="11"/>
      <c r="K127" s="11"/>
      <c r="L127" s="11"/>
    </row>
    <row r="128" spans="1:12" s="7" customFormat="1" ht="15" customHeight="1">
      <c r="A128" s="60"/>
      <c r="B128" s="33" t="s">
        <v>125</v>
      </c>
      <c r="C128" s="21">
        <v>1363.9699999999998</v>
      </c>
      <c r="D128" s="21">
        <v>1363.97</v>
      </c>
      <c r="E128" s="21">
        <v>0</v>
      </c>
      <c r="F128" s="21">
        <v>1363.97</v>
      </c>
      <c r="G128" s="21">
        <f t="shared" si="4"/>
        <v>1363.9699999999996</v>
      </c>
      <c r="I128" s="11"/>
      <c r="J128" s="11"/>
      <c r="K128" s="11"/>
      <c r="L128" s="11"/>
    </row>
    <row r="129" spans="1:12" s="7" customFormat="1" ht="15" customHeight="1">
      <c r="A129" s="60"/>
      <c r="B129" s="90" t="s">
        <v>126</v>
      </c>
      <c r="C129" s="22">
        <v>750</v>
      </c>
      <c r="D129" s="22">
        <v>735</v>
      </c>
      <c r="E129" s="22">
        <v>0</v>
      </c>
      <c r="F129" s="29">
        <v>750</v>
      </c>
      <c r="G129" s="22">
        <f t="shared" si="4"/>
        <v>735</v>
      </c>
      <c r="I129" s="11"/>
      <c r="J129" s="11"/>
      <c r="K129" s="11"/>
      <c r="L129" s="11"/>
    </row>
    <row r="130" spans="1:12" s="7" customFormat="1" ht="15" customHeight="1">
      <c r="A130" s="60"/>
      <c r="B130" s="33" t="s">
        <v>127</v>
      </c>
      <c r="C130" s="21">
        <v>200902.77999999997</v>
      </c>
      <c r="D130" s="21">
        <v>84024.69</v>
      </c>
      <c r="E130" s="21">
        <v>0</v>
      </c>
      <c r="F130" s="21">
        <v>86067.01</v>
      </c>
      <c r="G130" s="21">
        <f t="shared" si="4"/>
        <v>198860.45999999996</v>
      </c>
      <c r="I130" s="11"/>
      <c r="J130" s="11"/>
      <c r="K130" s="11"/>
      <c r="L130" s="11"/>
    </row>
    <row r="131" spans="1:12" s="7" customFormat="1" ht="15" customHeight="1">
      <c r="A131" s="60"/>
      <c r="B131" s="90" t="s">
        <v>128</v>
      </c>
      <c r="C131" s="22">
        <v>56099.819999999992</v>
      </c>
      <c r="D131" s="22">
        <v>57092.28</v>
      </c>
      <c r="E131" s="22">
        <v>0</v>
      </c>
      <c r="F131" s="29">
        <v>56099.82</v>
      </c>
      <c r="G131" s="22">
        <f t="shared" si="4"/>
        <v>57092.279999999992</v>
      </c>
      <c r="I131" s="11"/>
      <c r="J131" s="11"/>
      <c r="K131" s="11"/>
      <c r="L131" s="11"/>
    </row>
    <row r="132" spans="1:12" s="7" customFormat="1" ht="15" customHeight="1">
      <c r="A132" s="60"/>
      <c r="B132" s="33" t="s">
        <v>129</v>
      </c>
      <c r="C132" s="21">
        <v>711.91999999999985</v>
      </c>
      <c r="D132" s="21">
        <v>408.56</v>
      </c>
      <c r="E132" s="21">
        <v>0</v>
      </c>
      <c r="F132" s="21">
        <v>711.92</v>
      </c>
      <c r="G132" s="21">
        <f t="shared" si="4"/>
        <v>408.55999999999983</v>
      </c>
      <c r="I132" s="11"/>
      <c r="J132" s="11"/>
      <c r="K132" s="11"/>
      <c r="L132" s="11"/>
    </row>
    <row r="133" spans="1:12" s="7" customFormat="1" ht="15" customHeight="1">
      <c r="A133" s="60"/>
      <c r="B133" s="90" t="s">
        <v>130</v>
      </c>
      <c r="C133" s="22">
        <v>53916.679999999971</v>
      </c>
      <c r="D133" s="22">
        <v>55527.74</v>
      </c>
      <c r="E133" s="22">
        <v>0</v>
      </c>
      <c r="F133" s="29">
        <v>53646.68</v>
      </c>
      <c r="G133" s="22">
        <f t="shared" si="4"/>
        <v>55797.739999999969</v>
      </c>
      <c r="I133" s="11"/>
      <c r="J133" s="11"/>
      <c r="K133" s="11"/>
      <c r="L133" s="11"/>
    </row>
    <row r="134" spans="1:12" s="7" customFormat="1" ht="15" customHeight="1">
      <c r="A134" s="60"/>
      <c r="B134" s="33" t="s">
        <v>131</v>
      </c>
      <c r="C134" s="21">
        <v>54515.159999999996</v>
      </c>
      <c r="D134" s="21">
        <v>54353.31</v>
      </c>
      <c r="E134" s="21">
        <v>0</v>
      </c>
      <c r="F134" s="21">
        <v>55433.3</v>
      </c>
      <c r="G134" s="21">
        <f t="shared" si="4"/>
        <v>53435.17</v>
      </c>
      <c r="I134" s="11"/>
      <c r="J134" s="11"/>
      <c r="K134" s="11"/>
      <c r="L134" s="11"/>
    </row>
    <row r="135" spans="1:12" s="7" customFormat="1" ht="15" customHeight="1">
      <c r="A135" s="60"/>
      <c r="B135" s="90" t="s">
        <v>147</v>
      </c>
      <c r="C135" s="22">
        <v>334354.9700000002</v>
      </c>
      <c r="D135" s="22">
        <v>164623.54</v>
      </c>
      <c r="E135" s="22">
        <v>0</v>
      </c>
      <c r="F135" s="29">
        <v>447866.17</v>
      </c>
      <c r="G135" s="22">
        <f t="shared" si="4"/>
        <v>51112.340000000258</v>
      </c>
      <c r="I135" s="11"/>
      <c r="J135" s="11"/>
      <c r="K135" s="11"/>
      <c r="L135" s="11"/>
    </row>
    <row r="136" spans="1:12" s="7" customFormat="1" ht="15" customHeight="1">
      <c r="A136" s="60"/>
      <c r="B136" s="33" t="s">
        <v>132</v>
      </c>
      <c r="C136" s="21">
        <v>300</v>
      </c>
      <c r="D136" s="21">
        <v>280</v>
      </c>
      <c r="E136" s="21">
        <v>0</v>
      </c>
      <c r="F136" s="21">
        <v>300</v>
      </c>
      <c r="G136" s="21">
        <f t="shared" si="4"/>
        <v>280</v>
      </c>
      <c r="I136" s="11"/>
      <c r="J136" s="11"/>
      <c r="K136" s="11"/>
      <c r="L136" s="11"/>
    </row>
    <row r="137" spans="1:12" s="7" customFormat="1" ht="15" customHeight="1">
      <c r="A137" s="60"/>
      <c r="B137" s="90" t="s">
        <v>133</v>
      </c>
      <c r="C137" s="22">
        <v>1837168.0500000003</v>
      </c>
      <c r="D137" s="22">
        <v>646889.91</v>
      </c>
      <c r="E137" s="22">
        <v>0</v>
      </c>
      <c r="F137" s="29">
        <v>1684448.57</v>
      </c>
      <c r="G137" s="22">
        <f t="shared" si="4"/>
        <v>799609.39000000036</v>
      </c>
      <c r="I137" s="11"/>
      <c r="J137" s="11"/>
      <c r="K137" s="11"/>
      <c r="L137" s="11"/>
    </row>
    <row r="138" spans="1:12" s="7" customFormat="1" ht="15" customHeight="1">
      <c r="A138" s="60"/>
      <c r="B138" s="33" t="s">
        <v>134</v>
      </c>
      <c r="C138" s="21">
        <v>144.57000000000002</v>
      </c>
      <c r="D138" s="21">
        <v>145.71</v>
      </c>
      <c r="E138" s="21">
        <v>0</v>
      </c>
      <c r="F138" s="21">
        <v>144.57</v>
      </c>
      <c r="G138" s="21">
        <f t="shared" si="4"/>
        <v>145.71000000000004</v>
      </c>
      <c r="I138" s="11"/>
      <c r="J138" s="11"/>
      <c r="K138" s="11"/>
      <c r="L138" s="11"/>
    </row>
    <row r="139" spans="1:12" s="7" customFormat="1" ht="15" hidden="1" customHeight="1">
      <c r="A139" s="60"/>
      <c r="B139" s="90" t="s">
        <v>135</v>
      </c>
      <c r="C139" s="22">
        <v>0</v>
      </c>
      <c r="D139" s="22"/>
      <c r="E139" s="22">
        <v>0</v>
      </c>
      <c r="F139" s="29"/>
      <c r="G139" s="22">
        <f t="shared" si="4"/>
        <v>0</v>
      </c>
      <c r="J139" s="11"/>
      <c r="K139" s="11"/>
      <c r="L139" s="11"/>
    </row>
    <row r="140" spans="1:12" s="7" customFormat="1" ht="15" customHeight="1">
      <c r="A140" s="60"/>
      <c r="B140" s="33" t="s">
        <v>136</v>
      </c>
      <c r="C140" s="21">
        <v>6780.88</v>
      </c>
      <c r="D140" s="21">
        <v>6712.88</v>
      </c>
      <c r="E140" s="21">
        <v>0</v>
      </c>
      <c r="F140" s="21">
        <v>6780.88</v>
      </c>
      <c r="G140" s="21">
        <f t="shared" si="4"/>
        <v>6712.88</v>
      </c>
      <c r="J140" s="11"/>
      <c r="K140" s="11"/>
      <c r="L140" s="11"/>
    </row>
    <row r="141" spans="1:12" s="7" customFormat="1" ht="15" customHeight="1">
      <c r="A141" s="60"/>
      <c r="B141" s="90" t="s">
        <v>137</v>
      </c>
      <c r="C141" s="22">
        <v>133022.07</v>
      </c>
      <c r="D141" s="22">
        <v>133401.47</v>
      </c>
      <c r="E141" s="22">
        <v>0</v>
      </c>
      <c r="F141" s="29">
        <v>133022.07</v>
      </c>
      <c r="G141" s="22">
        <f t="shared" si="4"/>
        <v>133401.47000000003</v>
      </c>
      <c r="I141" s="11"/>
      <c r="J141" s="11"/>
      <c r="K141" s="11"/>
      <c r="L141" s="11"/>
    </row>
    <row r="142" spans="1:12" s="7" customFormat="1" ht="15" customHeight="1">
      <c r="A142" s="60"/>
      <c r="B142" s="33" t="s">
        <v>138</v>
      </c>
      <c r="C142" s="21">
        <v>7177.9800000000005</v>
      </c>
      <c r="D142" s="21">
        <v>7167.16</v>
      </c>
      <c r="E142" s="21">
        <v>0</v>
      </c>
      <c r="F142" s="21">
        <v>7177.98</v>
      </c>
      <c r="G142" s="21">
        <f t="shared" si="4"/>
        <v>7167.16</v>
      </c>
      <c r="I142" s="11"/>
      <c r="J142" s="11"/>
      <c r="K142" s="11"/>
      <c r="L142" s="11"/>
    </row>
    <row r="143" spans="1:12" s="7" customFormat="1" ht="15" customHeight="1">
      <c r="A143" s="60"/>
      <c r="B143" s="90" t="s">
        <v>139</v>
      </c>
      <c r="C143" s="22">
        <v>665.89</v>
      </c>
      <c r="D143" s="22">
        <v>665.89</v>
      </c>
      <c r="E143" s="22">
        <v>0</v>
      </c>
      <c r="F143" s="29">
        <v>665.89</v>
      </c>
      <c r="G143" s="22">
        <f t="shared" si="4"/>
        <v>665.89</v>
      </c>
      <c r="I143" s="11"/>
      <c r="J143" s="11"/>
      <c r="K143" s="11"/>
      <c r="L143" s="11"/>
    </row>
    <row r="144" spans="1:12" s="7" customFormat="1" ht="15" customHeight="1">
      <c r="A144" s="60"/>
      <c r="B144" s="33" t="s">
        <v>140</v>
      </c>
      <c r="C144" s="21">
        <v>3862.2999999999993</v>
      </c>
      <c r="D144" s="21">
        <v>3862.3</v>
      </c>
      <c r="E144" s="21">
        <v>0</v>
      </c>
      <c r="F144" s="21">
        <v>3862.3</v>
      </c>
      <c r="G144" s="21">
        <f t="shared" si="4"/>
        <v>3862.2999999999993</v>
      </c>
      <c r="I144" s="11"/>
      <c r="J144" s="11"/>
      <c r="K144" s="11"/>
      <c r="L144" s="11"/>
    </row>
    <row r="145" spans="1:12" s="7" customFormat="1" ht="15" customHeight="1">
      <c r="A145" s="60"/>
      <c r="B145" s="90" t="s">
        <v>141</v>
      </c>
      <c r="C145" s="22">
        <v>0</v>
      </c>
      <c r="D145" s="22">
        <v>0</v>
      </c>
      <c r="E145" s="22">
        <v>0</v>
      </c>
      <c r="F145" s="29">
        <v>0</v>
      </c>
      <c r="G145" s="22">
        <f t="shared" si="4"/>
        <v>0</v>
      </c>
      <c r="I145" s="11"/>
      <c r="J145" s="11"/>
      <c r="K145" s="11"/>
      <c r="L145" s="11"/>
    </row>
    <row r="146" spans="1:12" s="7" customFormat="1" ht="15" customHeight="1">
      <c r="A146" s="60"/>
      <c r="B146" s="33" t="s">
        <v>142</v>
      </c>
      <c r="C146" s="21">
        <v>9445.7999999999975</v>
      </c>
      <c r="D146" s="21">
        <v>9411.2000000000007</v>
      </c>
      <c r="E146" s="21">
        <v>0</v>
      </c>
      <c r="F146" s="21">
        <v>9445.7999999999993</v>
      </c>
      <c r="G146" s="21">
        <f t="shared" si="4"/>
        <v>9411.2000000000007</v>
      </c>
      <c r="I146" s="11"/>
      <c r="J146" s="11"/>
      <c r="K146" s="11"/>
      <c r="L146" s="11"/>
    </row>
    <row r="147" spans="1:12" s="7" customFormat="1" ht="15" customHeight="1">
      <c r="A147" s="60"/>
      <c r="B147" s="90" t="s">
        <v>143</v>
      </c>
      <c r="C147" s="22">
        <v>52856.709999999992</v>
      </c>
      <c r="D147" s="22">
        <v>42110</v>
      </c>
      <c r="E147" s="22">
        <v>0</v>
      </c>
      <c r="F147" s="29">
        <v>52855.16</v>
      </c>
      <c r="G147" s="22">
        <f t="shared" si="4"/>
        <v>42111.549999999988</v>
      </c>
      <c r="I147" s="11"/>
      <c r="J147" s="11"/>
      <c r="K147" s="11"/>
      <c r="L147" s="11"/>
    </row>
    <row r="148" spans="1:12" s="7" customFormat="1" ht="15" hidden="1" customHeight="1">
      <c r="A148" s="60"/>
      <c r="B148" s="33" t="s">
        <v>144</v>
      </c>
      <c r="C148" s="21">
        <v>0</v>
      </c>
      <c r="D148" s="21"/>
      <c r="E148" s="21">
        <v>0</v>
      </c>
      <c r="F148" s="21"/>
      <c r="G148" s="21">
        <f t="shared" si="4"/>
        <v>0</v>
      </c>
      <c r="I148" s="11"/>
      <c r="J148" s="11"/>
      <c r="K148" s="11"/>
      <c r="L148" s="11"/>
    </row>
    <row r="149" spans="1:12" s="7" customFormat="1" ht="15" customHeight="1">
      <c r="A149" s="60"/>
      <c r="B149" s="90" t="s">
        <v>145</v>
      </c>
      <c r="C149" s="22">
        <v>183780.59000000005</v>
      </c>
      <c r="D149" s="22">
        <v>202481.31</v>
      </c>
      <c r="E149" s="22">
        <v>0</v>
      </c>
      <c r="F149" s="29">
        <v>183780.59</v>
      </c>
      <c r="G149" s="22">
        <f t="shared" si="4"/>
        <v>202481.31000000003</v>
      </c>
      <c r="I149" s="11"/>
      <c r="J149" s="11"/>
      <c r="K149" s="11"/>
      <c r="L149" s="11"/>
    </row>
    <row r="150" spans="1:12" s="7" customFormat="1" ht="15" customHeight="1">
      <c r="A150" s="60"/>
      <c r="B150" s="33" t="s">
        <v>146</v>
      </c>
      <c r="C150" s="21">
        <v>748.79000000000042</v>
      </c>
      <c r="D150" s="21">
        <v>0</v>
      </c>
      <c r="E150" s="21">
        <v>0</v>
      </c>
      <c r="F150" s="21">
        <v>748.79</v>
      </c>
      <c r="G150" s="21">
        <f t="shared" si="4"/>
        <v>0</v>
      </c>
      <c r="I150" s="11"/>
      <c r="J150" s="11"/>
      <c r="K150" s="11"/>
      <c r="L150" s="11"/>
    </row>
    <row r="151" spans="1:12" s="7" customFormat="1" ht="38.25">
      <c r="A151" s="60"/>
      <c r="B151" s="90" t="s">
        <v>150</v>
      </c>
      <c r="C151" s="22">
        <v>1344.6999999999998</v>
      </c>
      <c r="D151" s="22">
        <v>28.41</v>
      </c>
      <c r="E151" s="22">
        <v>0</v>
      </c>
      <c r="F151" s="29">
        <v>1316.29</v>
      </c>
      <c r="G151" s="22">
        <f t="shared" si="4"/>
        <v>56.819999999999936</v>
      </c>
      <c r="I151" s="11"/>
      <c r="J151" s="11"/>
      <c r="K151" s="11"/>
      <c r="L151" s="11"/>
    </row>
    <row r="152" spans="1:12" s="7" customFormat="1" ht="15" customHeight="1">
      <c r="A152" s="60"/>
      <c r="B152" s="33" t="s">
        <v>148</v>
      </c>
      <c r="C152" s="21">
        <v>3399.3399999999983</v>
      </c>
      <c r="D152" s="21">
        <v>3357.46</v>
      </c>
      <c r="E152" s="21">
        <v>0</v>
      </c>
      <c r="F152" s="21">
        <v>3399.34</v>
      </c>
      <c r="G152" s="21">
        <f t="shared" si="4"/>
        <v>3357.4599999999982</v>
      </c>
      <c r="I152" s="39"/>
      <c r="J152" s="39"/>
      <c r="K152" s="39"/>
      <c r="L152" s="39"/>
    </row>
    <row r="153" spans="1:12" s="7" customFormat="1" ht="15" customHeight="1">
      <c r="A153" s="60"/>
      <c r="B153" s="90" t="s">
        <v>152</v>
      </c>
      <c r="C153" s="22">
        <v>890.71000000000186</v>
      </c>
      <c r="D153" s="22">
        <v>3100.48</v>
      </c>
      <c r="E153" s="22">
        <v>0</v>
      </c>
      <c r="F153" s="29">
        <v>2641.46</v>
      </c>
      <c r="G153" s="22">
        <f t="shared" si="4"/>
        <v>1349.7300000000018</v>
      </c>
      <c r="I153" s="39"/>
      <c r="J153" s="39"/>
      <c r="K153" s="39"/>
      <c r="L153" s="39"/>
    </row>
    <row r="154" spans="1:12" s="7" customFormat="1" ht="15" customHeight="1">
      <c r="A154" s="60"/>
      <c r="B154" s="33" t="s">
        <v>149</v>
      </c>
      <c r="C154" s="21">
        <v>2748.51</v>
      </c>
      <c r="D154" s="21">
        <v>1942.46</v>
      </c>
      <c r="E154" s="21">
        <v>0</v>
      </c>
      <c r="F154" s="21">
        <v>2748.51</v>
      </c>
      <c r="G154" s="21">
        <f t="shared" si="4"/>
        <v>1942.46</v>
      </c>
      <c r="I154" s="11"/>
      <c r="J154" s="11"/>
      <c r="K154" s="11"/>
      <c r="L154" s="11"/>
    </row>
    <row r="155" spans="1:12" s="7" customFormat="1" ht="38.25">
      <c r="A155" s="60"/>
      <c r="B155" s="90" t="s">
        <v>151</v>
      </c>
      <c r="C155" s="22">
        <v>-7.1054273576010019E-15</v>
      </c>
      <c r="D155" s="22">
        <v>1450.58</v>
      </c>
      <c r="E155" s="22">
        <v>0</v>
      </c>
      <c r="F155" s="29">
        <v>28.41</v>
      </c>
      <c r="G155" s="22">
        <f t="shared" si="4"/>
        <v>1422.1699999999998</v>
      </c>
      <c r="I155" s="11"/>
      <c r="J155" s="11"/>
      <c r="K155" s="11"/>
      <c r="L155" s="11"/>
    </row>
    <row r="156" spans="1:12" s="7" customFormat="1" ht="15" customHeight="1">
      <c r="A156" s="60"/>
      <c r="B156" s="33" t="s">
        <v>154</v>
      </c>
      <c r="C156" s="21">
        <v>396.77</v>
      </c>
      <c r="D156" s="21">
        <v>396.77</v>
      </c>
      <c r="E156" s="21">
        <v>0</v>
      </c>
      <c r="F156" s="21">
        <v>396.77</v>
      </c>
      <c r="G156" s="21">
        <f t="shared" si="4"/>
        <v>396.77</v>
      </c>
      <c r="I156" s="11"/>
      <c r="J156" s="11"/>
      <c r="K156" s="11"/>
      <c r="L156" s="11"/>
    </row>
    <row r="157" spans="1:12" s="7" customFormat="1" ht="29.25" customHeight="1">
      <c r="A157" s="60"/>
      <c r="B157" s="90" t="s">
        <v>155</v>
      </c>
      <c r="C157" s="22">
        <v>3957</v>
      </c>
      <c r="D157" s="22">
        <v>6785</v>
      </c>
      <c r="E157" s="22">
        <v>0</v>
      </c>
      <c r="F157" s="29">
        <v>3957</v>
      </c>
      <c r="G157" s="22">
        <f t="shared" si="4"/>
        <v>6785</v>
      </c>
      <c r="I157" s="11"/>
      <c r="J157" s="11"/>
      <c r="K157" s="11"/>
      <c r="L157" s="11"/>
    </row>
    <row r="158" spans="1:12" s="7" customFormat="1" ht="29.25" customHeight="1">
      <c r="A158" s="60"/>
      <c r="B158" s="33" t="s">
        <v>156</v>
      </c>
      <c r="C158" s="21">
        <v>453</v>
      </c>
      <c r="D158" s="21">
        <v>334</v>
      </c>
      <c r="E158" s="21">
        <v>0</v>
      </c>
      <c r="F158" s="21">
        <v>343</v>
      </c>
      <c r="G158" s="21">
        <f t="shared" si="4"/>
        <v>444</v>
      </c>
      <c r="I158" s="11"/>
      <c r="J158" s="11"/>
      <c r="K158" s="11"/>
      <c r="L158" s="11"/>
    </row>
    <row r="159" spans="1:12" s="7" customFormat="1" ht="15" customHeight="1">
      <c r="A159" s="60"/>
      <c r="B159" s="90" t="s">
        <v>173</v>
      </c>
      <c r="C159" s="22">
        <v>903.8999999999993</v>
      </c>
      <c r="D159" s="22">
        <v>903.9</v>
      </c>
      <c r="E159" s="22">
        <v>0</v>
      </c>
      <c r="F159" s="29">
        <v>903.9</v>
      </c>
      <c r="G159" s="22">
        <f t="shared" si="4"/>
        <v>903.8999999999993</v>
      </c>
      <c r="I159" s="11"/>
      <c r="J159" s="11"/>
      <c r="K159" s="11"/>
      <c r="L159" s="11"/>
    </row>
    <row r="160" spans="1:12" s="7" customFormat="1" ht="15" customHeight="1">
      <c r="A160" s="60"/>
      <c r="B160" s="33" t="s">
        <v>170</v>
      </c>
      <c r="C160" s="21">
        <v>-5.6843418860808015E-14</v>
      </c>
      <c r="D160" s="21">
        <v>0</v>
      </c>
      <c r="E160" s="21">
        <v>0</v>
      </c>
      <c r="F160" s="21">
        <v>0</v>
      </c>
      <c r="G160" s="21">
        <f t="shared" si="4"/>
        <v>-5.6843418860808015E-14</v>
      </c>
      <c r="I160" s="11"/>
      <c r="J160" s="11"/>
      <c r="K160" s="11"/>
      <c r="L160" s="11"/>
    </row>
    <row r="161" spans="1:12" s="7" customFormat="1" ht="15" customHeight="1">
      <c r="A161" s="60"/>
      <c r="B161" s="90" t="s">
        <v>168</v>
      </c>
      <c r="C161" s="22">
        <v>1782.18</v>
      </c>
      <c r="D161" s="22">
        <v>1002.85</v>
      </c>
      <c r="E161" s="22">
        <v>0</v>
      </c>
      <c r="F161" s="29">
        <v>1782.18</v>
      </c>
      <c r="G161" s="22">
        <f t="shared" si="4"/>
        <v>1002.8500000000001</v>
      </c>
      <c r="I161" s="11"/>
      <c r="J161" s="11"/>
      <c r="K161" s="11"/>
      <c r="L161" s="11"/>
    </row>
    <row r="162" spans="1:12" s="7" customFormat="1" ht="15" customHeight="1">
      <c r="A162" s="60"/>
      <c r="B162" s="33" t="s">
        <v>169</v>
      </c>
      <c r="C162" s="21">
        <v>1488.39</v>
      </c>
      <c r="D162" s="21">
        <v>2429.1799999999998</v>
      </c>
      <c r="E162" s="21">
        <v>0</v>
      </c>
      <c r="F162" s="21">
        <v>1488.39</v>
      </c>
      <c r="G162" s="21">
        <f t="shared" si="4"/>
        <v>2429.1799999999994</v>
      </c>
      <c r="I162" s="11"/>
      <c r="J162" s="11"/>
      <c r="K162" s="11"/>
      <c r="L162" s="11"/>
    </row>
    <row r="163" spans="1:12" s="7" customFormat="1" ht="27" customHeight="1">
      <c r="A163" s="60"/>
      <c r="B163" s="90" t="s">
        <v>165</v>
      </c>
      <c r="C163" s="22">
        <v>1175.8399999999999</v>
      </c>
      <c r="D163" s="22">
        <v>1176.24</v>
      </c>
      <c r="E163" s="22">
        <v>0</v>
      </c>
      <c r="F163" s="29">
        <v>1175.8399999999999</v>
      </c>
      <c r="G163" s="22">
        <f t="shared" si="4"/>
        <v>1176.24</v>
      </c>
      <c r="I163" s="11"/>
      <c r="J163" s="11"/>
      <c r="K163" s="11"/>
      <c r="L163" s="11"/>
    </row>
    <row r="164" spans="1:12" s="7" customFormat="1" ht="28.9" customHeight="1">
      <c r="A164" s="60"/>
      <c r="B164" s="33" t="s">
        <v>166</v>
      </c>
      <c r="C164" s="21">
        <v>0</v>
      </c>
      <c r="D164" s="21">
        <v>0</v>
      </c>
      <c r="E164" s="21">
        <v>0</v>
      </c>
      <c r="F164" s="21">
        <v>0</v>
      </c>
      <c r="G164" s="21">
        <f t="shared" si="4"/>
        <v>0</v>
      </c>
      <c r="I164" s="11"/>
      <c r="J164" s="11"/>
      <c r="K164" s="11"/>
      <c r="L164" s="11"/>
    </row>
    <row r="165" spans="1:12" s="7" customFormat="1" ht="15" customHeight="1">
      <c r="A165" s="60"/>
      <c r="B165" s="90" t="s">
        <v>171</v>
      </c>
      <c r="C165" s="22">
        <v>485.64999999999941</v>
      </c>
      <c r="D165" s="22">
        <v>559.29</v>
      </c>
      <c r="E165" s="22">
        <v>0</v>
      </c>
      <c r="F165" s="29">
        <v>559.29</v>
      </c>
      <c r="G165" s="22">
        <f t="shared" si="4"/>
        <v>485.64999999999941</v>
      </c>
      <c r="I165" s="11"/>
      <c r="J165" s="11"/>
      <c r="K165" s="11"/>
      <c r="L165" s="11"/>
    </row>
    <row r="166" spans="1:12" s="7" customFormat="1" ht="15" customHeight="1">
      <c r="A166" s="60"/>
      <c r="B166" s="33" t="s">
        <v>172</v>
      </c>
      <c r="C166" s="21">
        <v>631.12999999999988</v>
      </c>
      <c r="D166" s="21">
        <v>436.07</v>
      </c>
      <c r="E166" s="21">
        <v>0</v>
      </c>
      <c r="F166" s="21">
        <v>557.49</v>
      </c>
      <c r="G166" s="21">
        <f t="shared" ref="G166:G178" si="5">C166+D166-E166-F166</f>
        <v>509.70999999999981</v>
      </c>
      <c r="I166" s="11"/>
      <c r="J166" s="11"/>
      <c r="K166" s="11"/>
      <c r="L166" s="11"/>
    </row>
    <row r="167" spans="1:12" s="7" customFormat="1" ht="15" customHeight="1">
      <c r="A167" s="60"/>
      <c r="B167" s="90" t="s">
        <v>167</v>
      </c>
      <c r="C167" s="22">
        <v>447.59</v>
      </c>
      <c r="D167" s="22">
        <v>0</v>
      </c>
      <c r="E167" s="22">
        <v>0</v>
      </c>
      <c r="F167" s="29">
        <v>0</v>
      </c>
      <c r="G167" s="22">
        <f t="shared" si="5"/>
        <v>447.59</v>
      </c>
      <c r="I167" s="11"/>
      <c r="J167" s="11"/>
      <c r="K167" s="11"/>
      <c r="L167" s="11"/>
    </row>
    <row r="168" spans="1:12" s="7" customFormat="1" ht="25.5">
      <c r="A168" s="60"/>
      <c r="B168" s="33" t="s">
        <v>177</v>
      </c>
      <c r="C168" s="21">
        <v>0</v>
      </c>
      <c r="D168" s="21">
        <v>0</v>
      </c>
      <c r="E168" s="21">
        <v>0</v>
      </c>
      <c r="F168" s="21">
        <v>0</v>
      </c>
      <c r="G168" s="21">
        <f t="shared" si="5"/>
        <v>0</v>
      </c>
      <c r="I168" s="11"/>
      <c r="J168" s="11"/>
      <c r="K168" s="11"/>
      <c r="L168" s="11"/>
    </row>
    <row r="169" spans="1:12" s="7" customFormat="1">
      <c r="A169" s="60"/>
      <c r="B169" s="90" t="s">
        <v>180</v>
      </c>
      <c r="C169" s="22">
        <v>29937.969999999998</v>
      </c>
      <c r="D169" s="22">
        <v>34349.760000000002</v>
      </c>
      <c r="E169" s="22">
        <v>0</v>
      </c>
      <c r="F169" s="29">
        <v>29937.97</v>
      </c>
      <c r="G169" s="22">
        <f t="shared" si="5"/>
        <v>34349.759999999995</v>
      </c>
      <c r="I169" s="11"/>
      <c r="J169" s="11"/>
      <c r="K169" s="11"/>
      <c r="L169" s="11"/>
    </row>
    <row r="170" spans="1:12" s="7" customFormat="1">
      <c r="A170" s="60"/>
      <c r="B170" s="33" t="s">
        <v>181</v>
      </c>
      <c r="C170" s="21">
        <v>20338.3</v>
      </c>
      <c r="D170" s="21">
        <v>22459.65</v>
      </c>
      <c r="E170" s="21">
        <v>0</v>
      </c>
      <c r="F170" s="21">
        <v>20338.3</v>
      </c>
      <c r="G170" s="21">
        <f t="shared" si="5"/>
        <v>22459.649999999998</v>
      </c>
      <c r="I170" s="11"/>
      <c r="J170" s="11"/>
      <c r="K170" s="11"/>
      <c r="L170" s="11"/>
    </row>
    <row r="171" spans="1:12" s="7" customFormat="1">
      <c r="A171" s="60"/>
      <c r="B171" s="90" t="s">
        <v>182</v>
      </c>
      <c r="C171" s="22">
        <v>1601960.9299999997</v>
      </c>
      <c r="D171" s="22">
        <v>1718053.53</v>
      </c>
      <c r="E171" s="22">
        <v>0</v>
      </c>
      <c r="F171" s="29">
        <v>1613328.71</v>
      </c>
      <c r="G171" s="22">
        <f t="shared" si="5"/>
        <v>1706685.75</v>
      </c>
      <c r="I171" s="11"/>
      <c r="J171" s="11"/>
      <c r="K171" s="11"/>
      <c r="L171" s="11"/>
    </row>
    <row r="172" spans="1:12" s="7" customFormat="1">
      <c r="A172" s="60"/>
      <c r="B172" s="33" t="s">
        <v>183</v>
      </c>
      <c r="C172" s="21">
        <v>1018273</v>
      </c>
      <c r="D172" s="21">
        <v>1110842.6399999999</v>
      </c>
      <c r="E172" s="21">
        <v>0</v>
      </c>
      <c r="F172" s="21">
        <v>1018273</v>
      </c>
      <c r="G172" s="21">
        <f t="shared" si="5"/>
        <v>1110842.6399999997</v>
      </c>
      <c r="I172" s="11"/>
      <c r="J172" s="11"/>
      <c r="K172" s="11"/>
      <c r="L172" s="11"/>
    </row>
    <row r="173" spans="1:12" s="7" customFormat="1">
      <c r="A173" s="60"/>
      <c r="B173" s="90" t="s">
        <v>184</v>
      </c>
      <c r="C173" s="22">
        <v>1321</v>
      </c>
      <c r="D173" s="22">
        <v>1383.7</v>
      </c>
      <c r="E173" s="22">
        <v>0</v>
      </c>
      <c r="F173" s="29">
        <v>1321</v>
      </c>
      <c r="G173" s="22">
        <f t="shared" si="5"/>
        <v>1383.6999999999998</v>
      </c>
      <c r="I173" s="11"/>
      <c r="J173" s="11"/>
      <c r="K173" s="11"/>
      <c r="L173" s="11"/>
    </row>
    <row r="174" spans="1:12" s="7" customFormat="1">
      <c r="A174" s="60"/>
      <c r="B174" s="33" t="s">
        <v>185</v>
      </c>
      <c r="C174" s="21">
        <v>3296.7300000000005</v>
      </c>
      <c r="D174" s="21">
        <v>3135.23</v>
      </c>
      <c r="E174" s="21">
        <v>0</v>
      </c>
      <c r="F174" s="21">
        <v>3296.73</v>
      </c>
      <c r="G174" s="21">
        <f t="shared" si="5"/>
        <v>3135.2300000000009</v>
      </c>
      <c r="I174" s="11"/>
      <c r="J174" s="11"/>
      <c r="K174" s="11"/>
      <c r="L174" s="11"/>
    </row>
    <row r="175" spans="1:12" s="7" customFormat="1" ht="25.5">
      <c r="A175" s="60"/>
      <c r="B175" s="90" t="s">
        <v>186</v>
      </c>
      <c r="C175" s="22">
        <v>5008.49</v>
      </c>
      <c r="D175" s="22">
        <v>4933.8</v>
      </c>
      <c r="E175" s="22">
        <v>0</v>
      </c>
      <c r="F175" s="29">
        <v>5008.49</v>
      </c>
      <c r="G175" s="22">
        <f t="shared" si="5"/>
        <v>4933.8000000000011</v>
      </c>
      <c r="I175" s="11"/>
      <c r="J175" s="11"/>
      <c r="K175" s="11"/>
      <c r="L175" s="11"/>
    </row>
    <row r="176" spans="1:12" s="7" customFormat="1">
      <c r="A176" s="60"/>
      <c r="B176" s="33" t="s">
        <v>187</v>
      </c>
      <c r="C176" s="21">
        <v>0</v>
      </c>
      <c r="D176" s="21">
        <v>0</v>
      </c>
      <c r="E176" s="21">
        <v>0</v>
      </c>
      <c r="F176" s="21">
        <v>0</v>
      </c>
      <c r="G176" s="21">
        <f t="shared" si="5"/>
        <v>0</v>
      </c>
      <c r="I176" s="11"/>
      <c r="J176" s="11"/>
      <c r="K176" s="11"/>
      <c r="L176" s="11"/>
    </row>
    <row r="177" spans="1:12" s="7" customFormat="1" ht="25.5">
      <c r="A177" s="60"/>
      <c r="B177" s="90" t="s">
        <v>188</v>
      </c>
      <c r="C177" s="22">
        <v>445990.6</v>
      </c>
      <c r="D177" s="22">
        <v>167293.04999999999</v>
      </c>
      <c r="E177" s="22">
        <v>0</v>
      </c>
      <c r="F177" s="29">
        <v>445990.6</v>
      </c>
      <c r="G177" s="22">
        <f t="shared" si="5"/>
        <v>167293.04999999993</v>
      </c>
      <c r="I177" s="11"/>
      <c r="J177" s="11"/>
      <c r="K177" s="11"/>
      <c r="L177" s="11"/>
    </row>
    <row r="178" spans="1:12" s="7" customFormat="1" ht="31.15" customHeight="1">
      <c r="A178" s="60"/>
      <c r="B178" s="33" t="s">
        <v>189</v>
      </c>
      <c r="C178" s="21">
        <v>42796.63</v>
      </c>
      <c r="D178" s="21">
        <v>16128.43</v>
      </c>
      <c r="E178" s="21">
        <v>0</v>
      </c>
      <c r="F178" s="21">
        <v>42796.63</v>
      </c>
      <c r="G178" s="21">
        <f t="shared" si="5"/>
        <v>16128.43</v>
      </c>
      <c r="I178" s="11"/>
      <c r="J178" s="11"/>
      <c r="K178" s="11"/>
      <c r="L178" s="11"/>
    </row>
    <row r="179" spans="1:12" s="73" customFormat="1" ht="15" customHeight="1">
      <c r="A179" s="72"/>
      <c r="B179" s="89" t="s">
        <v>100</v>
      </c>
      <c r="C179" s="23">
        <v>31722277.446999993</v>
      </c>
      <c r="D179" s="23">
        <f t="shared" ref="D179:G179" si="6">SUM(D33:D178)</f>
        <v>22776777.919999998</v>
      </c>
      <c r="E179" s="23">
        <f t="shared" si="6"/>
        <v>0</v>
      </c>
      <c r="F179" s="85">
        <f t="shared" si="6"/>
        <v>28042158.520000007</v>
      </c>
      <c r="G179" s="23">
        <f t="shared" si="6"/>
        <v>26456896.846999995</v>
      </c>
      <c r="I179" s="74"/>
      <c r="J179" s="74"/>
      <c r="K179" s="74"/>
      <c r="L179" s="74"/>
    </row>
    <row r="180" spans="1:12" s="4" customFormat="1" ht="15" customHeight="1">
      <c r="A180" s="70"/>
      <c r="B180" s="45" t="s">
        <v>15</v>
      </c>
      <c r="C180" s="46">
        <v>183264564.81999996</v>
      </c>
      <c r="D180" s="46">
        <f>D25+D30+D179</f>
        <v>22776777.919999998</v>
      </c>
      <c r="E180" s="46">
        <f>E25+E30+E179</f>
        <v>7279090.7699999996</v>
      </c>
      <c r="F180" s="46">
        <f>F25+F30+F179</f>
        <v>28316518.090000007</v>
      </c>
      <c r="G180" s="46">
        <f>G25+G30+G179</f>
        <v>170445733.87999997</v>
      </c>
      <c r="H180" s="3"/>
      <c r="I180" s="15"/>
      <c r="J180" s="15"/>
      <c r="K180" s="15"/>
      <c r="L180" s="15"/>
    </row>
    <row r="181" spans="1:12" s="2" customFormat="1" ht="23.45" customHeight="1">
      <c r="A181" s="62"/>
      <c r="B181" s="97" t="s">
        <v>191</v>
      </c>
      <c r="C181" s="98"/>
      <c r="D181" s="98"/>
      <c r="E181" s="98"/>
      <c r="F181" s="98"/>
      <c r="G181" s="98"/>
      <c r="H181" s="10"/>
      <c r="I181" s="9"/>
      <c r="J181" s="9"/>
      <c r="K181" s="9"/>
      <c r="L181" s="9"/>
    </row>
    <row r="182" spans="1:12" s="2" customFormat="1" ht="12.95" customHeight="1">
      <c r="A182" s="62"/>
      <c r="B182" s="91"/>
      <c r="C182" s="47"/>
      <c r="D182" s="88"/>
      <c r="E182" s="47"/>
      <c r="F182" s="47"/>
      <c r="G182" s="71"/>
      <c r="H182" s="10"/>
      <c r="I182" s="9"/>
      <c r="J182" s="9"/>
      <c r="K182" s="9"/>
      <c r="L182" s="9"/>
    </row>
    <row r="183" spans="1:12" s="2" customFormat="1" ht="9" customHeight="1">
      <c r="A183" s="62"/>
      <c r="B183" s="25"/>
      <c r="C183" s="92"/>
      <c r="D183" s="92"/>
      <c r="E183" s="92"/>
      <c r="F183" s="92"/>
      <c r="G183" s="91"/>
      <c r="I183" s="9"/>
      <c r="J183" s="9"/>
      <c r="K183" s="9"/>
      <c r="L183" s="9"/>
    </row>
    <row r="184" spans="1:12" s="2" customFormat="1" ht="12.95" customHeight="1">
      <c r="A184" s="63"/>
      <c r="B184" s="99" t="s">
        <v>159</v>
      </c>
      <c r="C184" s="99"/>
      <c r="D184" s="99"/>
      <c r="E184" s="99"/>
      <c r="F184" s="99"/>
      <c r="G184" s="99"/>
      <c r="H184" s="3"/>
      <c r="I184" s="9"/>
      <c r="J184" s="9"/>
      <c r="K184" s="9"/>
      <c r="L184" s="9"/>
    </row>
    <row r="185" spans="1:12" s="12" customFormat="1" ht="12.95" customHeight="1">
      <c r="A185" s="64"/>
      <c r="B185" s="100" t="s">
        <v>160</v>
      </c>
      <c r="C185" s="100"/>
      <c r="D185" s="100"/>
      <c r="E185" s="100"/>
      <c r="F185" s="100"/>
      <c r="G185" s="100"/>
      <c r="I185" s="24"/>
      <c r="J185" s="24"/>
      <c r="K185" s="24"/>
      <c r="L185" s="24"/>
    </row>
    <row r="186" spans="1:12" s="2" customFormat="1" ht="8.25" hidden="1" customHeight="1">
      <c r="A186" s="58"/>
      <c r="B186" s="101"/>
      <c r="C186" s="101"/>
      <c r="D186" s="101"/>
      <c r="E186" s="101"/>
      <c r="F186" s="101"/>
      <c r="G186" s="101"/>
      <c r="I186" s="9"/>
      <c r="J186" s="9"/>
      <c r="K186" s="9"/>
      <c r="L186" s="9"/>
    </row>
    <row r="187" spans="1:12">
      <c r="B187" s="36"/>
      <c r="C187" s="24"/>
      <c r="D187" s="24"/>
      <c r="E187" s="24"/>
      <c r="F187" s="24"/>
      <c r="H187" s="6"/>
    </row>
    <row r="188" spans="1:12">
      <c r="B188" s="36"/>
      <c r="C188" s="24"/>
      <c r="D188" s="24"/>
      <c r="E188" s="24"/>
      <c r="F188" s="24"/>
      <c r="G188" s="24"/>
    </row>
    <row r="189" spans="1:12">
      <c r="B189" s="36"/>
      <c r="C189" s="24"/>
      <c r="D189" s="24"/>
      <c r="E189" s="24"/>
      <c r="F189" s="24"/>
      <c r="G189" s="24"/>
    </row>
    <row r="190" spans="1:12">
      <c r="B190" s="84" t="s">
        <v>178</v>
      </c>
      <c r="C190" s="43">
        <v>1650720.97</v>
      </c>
      <c r="D190" s="43">
        <v>23025121.469999999</v>
      </c>
      <c r="E190" s="43"/>
      <c r="F190" s="43">
        <v>28281597.780000001</v>
      </c>
      <c r="G190" s="43">
        <f>+C190+D190-F190</f>
        <v>-3605755.3400000036</v>
      </c>
    </row>
    <row r="191" spans="1:12">
      <c r="B191" s="69"/>
      <c r="C191" s="43">
        <v>716548.29</v>
      </c>
      <c r="D191" s="43">
        <v>-387750</v>
      </c>
      <c r="E191" s="43"/>
      <c r="F191" s="43">
        <v>-211565.94</v>
      </c>
      <c r="G191" s="43">
        <f>+C191+D191-F191</f>
        <v>540364.23</v>
      </c>
      <c r="H191" s="86">
        <v>1146</v>
      </c>
    </row>
    <row r="192" spans="1:12">
      <c r="B192" s="69"/>
      <c r="C192" s="43">
        <v>0</v>
      </c>
      <c r="D192" s="43">
        <v>0</v>
      </c>
      <c r="E192" s="43"/>
      <c r="F192" s="43">
        <v>0</v>
      </c>
      <c r="G192" s="43">
        <f t="shared" ref="G192:G195" si="7">+C192+D192-F192</f>
        <v>0</v>
      </c>
      <c r="H192" s="86">
        <v>5626</v>
      </c>
    </row>
    <row r="193" spans="1:13">
      <c r="B193" s="69"/>
      <c r="C193" s="43">
        <v>194708.19</v>
      </c>
      <c r="D193" s="43">
        <v>139406.45000000001</v>
      </c>
      <c r="E193" s="43"/>
      <c r="F193" s="43">
        <v>-23873.32</v>
      </c>
      <c r="G193" s="43">
        <f t="shared" si="7"/>
        <v>357987.96</v>
      </c>
      <c r="H193" s="86">
        <v>5632</v>
      </c>
    </row>
    <row r="194" spans="1:13">
      <c r="B194" s="69"/>
      <c r="C194" s="43">
        <v>0</v>
      </c>
      <c r="D194" s="43">
        <v>0</v>
      </c>
      <c r="E194" s="43"/>
      <c r="F194" s="43">
        <v>0</v>
      </c>
      <c r="G194" s="43">
        <f t="shared" si="7"/>
        <v>0</v>
      </c>
      <c r="H194" s="86">
        <v>5678</v>
      </c>
    </row>
    <row r="195" spans="1:13">
      <c r="B195" s="69"/>
      <c r="C195" s="87">
        <v>29160300</v>
      </c>
      <c r="D195" s="87">
        <v>0</v>
      </c>
      <c r="E195" s="87"/>
      <c r="F195" s="87">
        <v>-4000</v>
      </c>
      <c r="G195" s="87">
        <f t="shared" si="7"/>
        <v>29164300</v>
      </c>
      <c r="H195" s="86">
        <v>5703</v>
      </c>
    </row>
    <row r="196" spans="1:13">
      <c r="B196" s="83" t="s">
        <v>179</v>
      </c>
      <c r="C196" s="22">
        <f>SUM(C190:C195)</f>
        <v>31722277.449999999</v>
      </c>
      <c r="D196" s="22">
        <f>SUM(D190:D195)</f>
        <v>22776777.919999998</v>
      </c>
      <c r="E196" s="22">
        <f>SUM(E190:E194)</f>
        <v>0</v>
      </c>
      <c r="F196" s="22">
        <f>SUM(F190:F195)</f>
        <v>28042158.52</v>
      </c>
      <c r="G196" s="22">
        <f>SUM(G190:G195)</f>
        <v>26456896.849999998</v>
      </c>
      <c r="H196" s="86"/>
    </row>
    <row r="197" spans="1:13">
      <c r="C197" s="44">
        <f>+C196-C179</f>
        <v>3.0000060796737671E-3</v>
      </c>
      <c r="D197" s="44">
        <f>+D196-D179</f>
        <v>0</v>
      </c>
      <c r="E197" s="44">
        <f>+E196-E179</f>
        <v>0</v>
      </c>
      <c r="F197" s="44">
        <f>+F196-F179</f>
        <v>0</v>
      </c>
      <c r="G197" s="44">
        <f>+G196-G179</f>
        <v>3.0000023543834686E-3</v>
      </c>
      <c r="H197" s="93"/>
    </row>
    <row r="198" spans="1:13">
      <c r="C198" s="42"/>
      <c r="D198" s="42"/>
      <c r="E198" s="42"/>
      <c r="F198" s="42"/>
      <c r="G198" s="42"/>
    </row>
    <row r="199" spans="1:13">
      <c r="C199" s="24"/>
      <c r="D199" s="24"/>
      <c r="E199" s="24"/>
      <c r="F199" s="24"/>
      <c r="G199" s="24"/>
    </row>
    <row r="200" spans="1:13">
      <c r="C200" s="24"/>
      <c r="D200" s="24"/>
      <c r="E200" s="24"/>
      <c r="F200" s="24"/>
      <c r="G200" s="24"/>
    </row>
    <row r="201" spans="1:13" s="12" customFormat="1">
      <c r="A201" s="59"/>
      <c r="B201" s="37"/>
      <c r="C201" s="24"/>
      <c r="D201" s="24"/>
      <c r="E201" s="24"/>
      <c r="F201" s="24"/>
      <c r="G201" s="24"/>
      <c r="H201" s="1"/>
      <c r="I201" s="13"/>
      <c r="J201" s="13"/>
      <c r="K201" s="13"/>
      <c r="L201" s="13"/>
      <c r="M201" s="1"/>
    </row>
    <row r="202" spans="1:13">
      <c r="C202" s="82"/>
      <c r="D202" s="82"/>
      <c r="E202" s="82"/>
      <c r="F202" s="82"/>
      <c r="G202" s="82"/>
    </row>
    <row r="209" spans="1:16" s="12" customFormat="1">
      <c r="A209" s="59"/>
      <c r="B209" s="37"/>
      <c r="C209"/>
      <c r="H209" s="1"/>
      <c r="I209" s="13"/>
      <c r="J209" s="13"/>
      <c r="K209" s="13"/>
      <c r="L209" s="13"/>
      <c r="M209" s="1"/>
      <c r="N209" s="1"/>
      <c r="O209" s="1"/>
      <c r="P209" s="1"/>
    </row>
    <row r="395" spans="1:12" s="2" customFormat="1">
      <c r="A395" s="59" t="s">
        <v>20</v>
      </c>
      <c r="B395" s="12"/>
      <c r="C395" s="12"/>
      <c r="D395" s="12"/>
      <c r="E395" s="12"/>
      <c r="F395" s="12"/>
      <c r="G395" s="12"/>
      <c r="H395" s="1"/>
      <c r="I395" s="9"/>
      <c r="J395" s="9"/>
      <c r="K395" s="9"/>
      <c r="L395" s="9"/>
    </row>
  </sheetData>
  <mergeCells count="10">
    <mergeCell ref="B1:G1"/>
    <mergeCell ref="B2:G2"/>
    <mergeCell ref="B3:G3"/>
    <mergeCell ref="B5:B6"/>
    <mergeCell ref="D5:F5"/>
    <mergeCell ref="A27:A30"/>
    <mergeCell ref="B181:G181"/>
    <mergeCell ref="B184:G184"/>
    <mergeCell ref="B185:G185"/>
    <mergeCell ref="B186:G186"/>
  </mergeCells>
  <pageMargins left="0.15748031496062992" right="0.15748031496062992" top="0.31496062992125984" bottom="0.39370078740157483" header="0.19685039370078741" footer="0.15748031496062992"/>
  <pageSetup paperSize="9" scale="80" orientation="portrait" verticalDpi="0" r:id="rId1"/>
  <headerFooter>
    <oddFooter>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9"/>
  <sheetViews>
    <sheetView tabSelected="1" workbookViewId="0">
      <selection activeCell="E5" sqref="E5"/>
    </sheetView>
  </sheetViews>
  <sheetFormatPr defaultRowHeight="12.75"/>
  <cols>
    <col min="2" max="2" width="27.7109375" style="76" customWidth="1"/>
    <col min="3" max="3" width="27.85546875" style="75" customWidth="1"/>
    <col min="4" max="4" width="11.7109375" customWidth="1"/>
  </cols>
  <sheetData>
    <row r="1" spans="1:5">
      <c r="B1" s="95"/>
    </row>
    <row r="2" spans="1:5" ht="15">
      <c r="A2" s="111" t="s">
        <v>196</v>
      </c>
      <c r="B2" s="111"/>
      <c r="C2" s="111"/>
      <c r="D2" s="111"/>
      <c r="E2" s="79"/>
    </row>
    <row r="3" spans="1:5" ht="15">
      <c r="A3" s="111" t="s">
        <v>163</v>
      </c>
      <c r="B3" s="111"/>
      <c r="C3" s="111"/>
      <c r="D3" s="111"/>
      <c r="E3" s="79"/>
    </row>
    <row r="4" spans="1:5" ht="30" customHeight="1">
      <c r="B4" s="78"/>
      <c r="C4" s="77"/>
    </row>
    <row r="5" spans="1:5" ht="30" customHeight="1">
      <c r="B5" s="94"/>
      <c r="C5" s="77"/>
    </row>
    <row r="6" spans="1:5" ht="24.95" customHeight="1">
      <c r="B6" s="112" t="s">
        <v>164</v>
      </c>
      <c r="C6" s="113"/>
    </row>
    <row r="7" spans="1:5" ht="24.95" customHeight="1">
      <c r="B7" s="80">
        <v>42004</v>
      </c>
      <c r="C7" s="81">
        <v>493853473.23000002</v>
      </c>
    </row>
    <row r="8" spans="1:5" ht="24.95" customHeight="1">
      <c r="B8" s="80">
        <v>42369</v>
      </c>
      <c r="C8" s="81">
        <v>685995427.64999998</v>
      </c>
    </row>
    <row r="9" spans="1:5" ht="24.95" customHeight="1">
      <c r="B9" s="80">
        <v>42735</v>
      </c>
      <c r="C9" s="81">
        <v>351057787.77999997</v>
      </c>
    </row>
    <row r="10" spans="1:5" ht="24.95" customHeight="1">
      <c r="B10" s="80">
        <v>43100</v>
      </c>
      <c r="C10" s="81">
        <v>528616207.02999997</v>
      </c>
    </row>
    <row r="11" spans="1:5" ht="24.95" customHeight="1">
      <c r="B11" s="80">
        <v>43465</v>
      </c>
      <c r="C11" s="81">
        <v>467892089.61000001</v>
      </c>
    </row>
    <row r="12" spans="1:5" ht="24.75" customHeight="1">
      <c r="B12" s="80" t="s">
        <v>192</v>
      </c>
      <c r="C12" s="81">
        <v>170445733.88</v>
      </c>
    </row>
    <row r="15" spans="1:5">
      <c r="B15" s="110" t="s">
        <v>193</v>
      </c>
      <c r="C15" s="110"/>
    </row>
    <row r="18" spans="2:3">
      <c r="B18" s="109" t="s">
        <v>194</v>
      </c>
      <c r="C18" s="109"/>
    </row>
    <row r="19" spans="2:3">
      <c r="B19" s="110" t="s">
        <v>195</v>
      </c>
      <c r="C19" s="110"/>
    </row>
  </sheetData>
  <mergeCells count="6">
    <mergeCell ref="B18:C18"/>
    <mergeCell ref="B19:C19"/>
    <mergeCell ref="A2:D2"/>
    <mergeCell ref="A3:D3"/>
    <mergeCell ref="B6:C6"/>
    <mergeCell ref="B15:C15"/>
  </mergeCells>
  <pageMargins left="0.51181102362204722" right="0.51181102362204722" top="0.78740157480314965" bottom="0.78740157480314965" header="0.31496062992125984" footer="0.31496062992125984"/>
  <pageSetup paperSize="9" scale="12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ago-19</vt:lpstr>
      <vt:lpstr>resumo-dpo</vt:lpstr>
      <vt:lpstr>'ago-19'!Area_de_impressao</vt:lpstr>
      <vt:lpstr>'ago-19'!Titulos_de_impressao</vt:lpstr>
    </vt:vector>
  </TitlesOfParts>
  <Company>pmg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dpd</dc:creator>
  <cp:lastModifiedBy>Analice Cardoso da Silva</cp:lastModifiedBy>
  <cp:lastPrinted>2019-09-24T18:17:57Z</cp:lastPrinted>
  <dcterms:created xsi:type="dcterms:W3CDTF">2003-06-18T10:55:31Z</dcterms:created>
  <dcterms:modified xsi:type="dcterms:W3CDTF">2019-09-24T18:19:45Z</dcterms:modified>
</cp:coreProperties>
</file>